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ila Martinez.AMA-CC-PC01\Desktop\"/>
    </mc:Choice>
  </mc:AlternateContent>
  <bookViews>
    <workbookView xWindow="0" yWindow="0" windowWidth="21570" windowHeight="8055"/>
  </bookViews>
  <sheets>
    <sheet name="PRESUPUESTO SIN PRECIO" sheetId="1" r:id="rId1"/>
  </sheets>
  <definedNames>
    <definedName name="_xlnm.Print_Area" localSheetId="0">'PRESUPUESTO SIN PRECIO'!$A$1:$G$58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A54" i="1"/>
  <c r="A55" i="1" s="1"/>
  <c r="A56" i="1" s="1"/>
  <c r="A57" i="1" s="1"/>
  <c r="C46" i="1"/>
  <c r="A46" i="1"/>
  <c r="C41" i="1"/>
  <c r="C40" i="1"/>
  <c r="A40" i="1"/>
  <c r="A41" i="1" s="1"/>
  <c r="A42" i="1" s="1"/>
  <c r="C39" i="1"/>
  <c r="C36" i="1"/>
  <c r="C35" i="1"/>
  <c r="C34" i="1"/>
  <c r="C33" i="1"/>
  <c r="C32" i="1"/>
  <c r="A32" i="1"/>
  <c r="A33" i="1" s="1"/>
  <c r="A34" i="1" s="1"/>
  <c r="A35" i="1" s="1"/>
  <c r="A36" i="1" s="1"/>
  <c r="C31" i="1"/>
  <c r="C28" i="1"/>
  <c r="C25" i="1"/>
</calcChain>
</file>

<file path=xl/sharedStrings.xml><?xml version="1.0" encoding="utf-8"?>
<sst xmlns="http://schemas.openxmlformats.org/spreadsheetml/2006/main" count="99" uniqueCount="80">
  <si>
    <t xml:space="preserve">       Ayuntamiento Municipal de los Alcarrizos  (AMA)</t>
  </si>
  <si>
    <t xml:space="preserve">                        Productivo, Participativo y Solidario</t>
  </si>
  <si>
    <t>Dirección de Planeamiento Urbano e infraestructura Municipal</t>
  </si>
  <si>
    <t>Departamento de Análisis, Costos y Presupuestos</t>
  </si>
  <si>
    <t>Proyecto:</t>
  </si>
  <si>
    <t>Código:</t>
  </si>
  <si>
    <t>AMA-IM0925-P39M</t>
  </si>
  <si>
    <t>Región:</t>
  </si>
  <si>
    <t>Norte III</t>
  </si>
  <si>
    <t>DISEÑADO POR:</t>
  </si>
  <si>
    <t xml:space="preserve"> D. P.U.I.M</t>
  </si>
  <si>
    <t>Área Esq.:</t>
  </si>
  <si>
    <t xml:space="preserve"> En la C/7 desde la C/Juan Bosch hasta la C/Juan Bosch (Banca Loteka)Progreso I C.</t>
  </si>
  <si>
    <t>Estatus :</t>
  </si>
  <si>
    <t>Definitivo</t>
  </si>
  <si>
    <t>Fecha:</t>
  </si>
  <si>
    <t>Perímetro</t>
  </si>
  <si>
    <t>ml</t>
  </si>
  <si>
    <t>Desde</t>
  </si>
  <si>
    <t>Long.</t>
  </si>
  <si>
    <t>N/D</t>
  </si>
  <si>
    <t>Ancho</t>
  </si>
  <si>
    <t>Hasta</t>
  </si>
  <si>
    <t xml:space="preserve">        </t>
  </si>
  <si>
    <t>Coordenada Norte</t>
  </si>
  <si>
    <t>2049391.72 m N</t>
  </si>
  <si>
    <t>Coordenada Este</t>
  </si>
  <si>
    <t>390088.89 m E</t>
  </si>
  <si>
    <t>N°</t>
  </si>
  <si>
    <t>PARTIDAS</t>
  </si>
  <si>
    <t>CANTIDAD</t>
  </si>
  <si>
    <t>U</t>
  </si>
  <si>
    <t>I</t>
  </si>
  <si>
    <t>TRABAJOS PRELIMINARES</t>
  </si>
  <si>
    <t>Valla informativa de la obra. 9x5 pie (El cuerpo) colocado a una altura  de  7 pie en adelante.</t>
  </si>
  <si>
    <t>UD</t>
  </si>
  <si>
    <t>II</t>
  </si>
  <si>
    <t xml:space="preserve">MOVIMIENTO DE TIERRA </t>
  </si>
  <si>
    <t>HR</t>
  </si>
  <si>
    <t>III</t>
  </si>
  <si>
    <t>BOTE DE MATERIAL INSERVIBLE PRODUCTO DEL CORTE DE TERRENO</t>
  </si>
  <si>
    <t>M3</t>
  </si>
  <si>
    <t>IV</t>
  </si>
  <si>
    <t>RELLENO ,NIVELACION  Y COMPACTACION</t>
  </si>
  <si>
    <t>V</t>
  </si>
  <si>
    <t>CONSTRUCCION DE TIPO CAJON</t>
  </si>
  <si>
    <t>Construcción de muros aletones para los dos puentes tipo cajón  doblemente armado con Ø3/8" @0.20m en la dirección vertical  y Ø3/8@0.20m en la dirección horizontal  con un espesor de 0.40m((2*2*0.40)*4)*2 (4 muros) (Hormigón 210.00 kg/cm2)</t>
  </si>
  <si>
    <t>VI</t>
  </si>
  <si>
    <t>CONSTRUCCION DE MURO ENCACHE</t>
  </si>
  <si>
    <t>M2</t>
  </si>
  <si>
    <t>ML</t>
  </si>
  <si>
    <t>VII</t>
  </si>
  <si>
    <t>MISCELANEA</t>
  </si>
  <si>
    <t>VIII</t>
  </si>
  <si>
    <t>LIMPIEZA FINAL</t>
  </si>
  <si>
    <t>Limpieza Final.</t>
  </si>
  <si>
    <t>B</t>
  </si>
  <si>
    <t>GASTOS INDIRECTOS:</t>
  </si>
  <si>
    <t>%</t>
  </si>
  <si>
    <t>GASTOS ADMINISTRATIVOS.</t>
  </si>
  <si>
    <t>SEGUROS Y FIANZAS.</t>
  </si>
  <si>
    <t>LIQUIDACIÓN Y PRESTS . 
LABORALES. Ley 686</t>
  </si>
  <si>
    <t>CODIA 1X1000  Ley 6160 de 1963 para el estado y sus dependencias</t>
  </si>
  <si>
    <r>
      <t xml:space="preserve">ITBIS (Sobre el 10% </t>
    </r>
    <r>
      <rPr>
        <b/>
        <i/>
        <sz val="12"/>
        <rFont val="Arial"/>
        <family val="2"/>
      </rPr>
      <t>Normas 07-2007, Articulo 4-Parrafo I)</t>
    </r>
  </si>
  <si>
    <t>DIRECCIÓN TÉCNICA 
Y RESP. CIVIL.</t>
  </si>
  <si>
    <t>Construcción puente tipo cajón en Y en la C/7 desde la C/Juan Bosch hasta la C/Juan Bosch (Banca Loteka) Progreso 1C, En la Región Norte III.</t>
  </si>
  <si>
    <t>Excavación de material inservible con retro excavadora a lo largo de la cañada para construcción de puente tipo cajón en Y (16*4*1.50)*2</t>
  </si>
  <si>
    <t>Carga y Bote de Material inservible de la excavación de puentes en Y (16*4*1.50)*2</t>
  </si>
  <si>
    <t>Relleno en piedra  reposición de material caliza puente tipo cajón en Y(16*4*1.50)*2</t>
  </si>
  <si>
    <t>Hormigón Ciclópeo con Arena lavada para el curado del Terreno en Área puente tipo cajón en Y(16*4*0.20)*2</t>
  </si>
  <si>
    <t>Construcción de platea doblemente armada para puente tipo cajón en Y de espesor 0.25m con Ø1/2 @0.28m en la dirección corta y Ø1/2 @0.28m en dirección larga primera camada, y Ø1/2@0.28m ambas direcciones segunda camada ((16*4*0.25)*2)*2(Hormigón industrial  210.00 kg/cm2+bomba)</t>
  </si>
  <si>
    <t xml:space="preserve">Construcción  muros doblemente armado para puente tipo cajón en Y con Ø3/4" @0.30m en la dirección vertical  y Ø1/2@0.18m en la dirección horizontal  con un espesor de 0.40m, ((16*3*0.40)*2)*2 (Dos Muros)  (Hormigón industrial  210.00 kg/cm2+bomba </t>
  </si>
  <si>
    <t>Construcción de losa doblemente armada para puente tipo cajón en Y de espesor 0.25m con Ø3/4 @0.21m en la dirección corta y Ø1/2 @0.26m en dirección larga primera camada, y Ø1/2@0.25m ambas direcciones segunda camada ((16*3*0.20)*2 )*2(Hormigón  industrial210.00 kg/cm2)</t>
  </si>
  <si>
    <t>Construcción de viga guardarueda para puente tipo cajón en Y  de espesor 0.15m con Ø3/8"y Ø1/2"@0.15m en la primera camada,  Ø3/8"@0.15m  y de Ø1/2" @ 0.15m segunda camada ((3*0.15*0.20)*4)*2(Hormigón  industrial210.00 kg/cm2</t>
  </si>
  <si>
    <t>Construcción de muro de encache para puente tipo cajón en Y(aguas abajo)17.5 metros lineales*1.50 altura sobre nivel de piso.((17.5*1.50) *2 )*2</t>
  </si>
  <si>
    <t>Construcción de piso de encache para puente tipo cajón en Y (20*1)*2</t>
  </si>
  <si>
    <t>Pañete de muro de encache para puente tipo cajón en Y(17.5*1.50)*2</t>
  </si>
  <si>
    <t>Construcción de Zabaleta para puente tipo cajón en Y (16 Ml)</t>
  </si>
  <si>
    <t>Baranda para puente tipo cajón en Y((3*1.25)*2)*2</t>
  </si>
  <si>
    <t>Pintura de baranda para puente tipo cajón en Y  ((3*1.25)*2)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</si>
</sst>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#,##0.000"/>
    <numFmt numFmtId="167" formatCode="[$-1C0A]dddd\,\ dd&quot; de &quot;mmmm&quot; de &quot;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3"/>
      <color theme="1"/>
      <name val="Arial"/>
      <family val="2"/>
    </font>
    <font>
      <b/>
      <i/>
      <sz val="12"/>
      <name val="Times New Roman"/>
      <family val="1"/>
    </font>
    <font>
      <b/>
      <i/>
      <sz val="12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105">
    <xf numFmtId="0" fontId="0" fillId="0" borderId="0" xfId="0"/>
    <xf numFmtId="0" fontId="0" fillId="0" borderId="0" xfId="0" applyAlignment="1">
      <alignment horizontal="right"/>
    </xf>
    <xf numFmtId="166" fontId="2" fillId="0" borderId="0" xfId="0" applyNumberFormat="1" applyFont="1" applyAlignment="1">
      <alignment horizontal="center"/>
    </xf>
    <xf numFmtId="165" fontId="3" fillId="0" borderId="0" xfId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Continuous" wrapText="1"/>
    </xf>
    <xf numFmtId="4" fontId="5" fillId="0" borderId="0" xfId="1" applyNumberFormat="1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1" applyNumberFormat="1" applyFont="1" applyFill="1" applyAlignment="1">
      <alignment horizontal="right"/>
    </xf>
    <xf numFmtId="165" fontId="5" fillId="0" borderId="0" xfId="1" applyFont="1" applyFill="1" applyAlignment="1">
      <alignment horizontal="center"/>
    </xf>
    <xf numFmtId="0" fontId="3" fillId="0" borderId="1" xfId="4" applyFont="1" applyBorder="1" applyAlignment="1">
      <alignment horizontal="center" vertical="center" wrapText="1"/>
    </xf>
    <xf numFmtId="4" fontId="3" fillId="0" borderId="5" xfId="4" applyNumberFormat="1" applyFont="1" applyBorder="1" applyAlignment="1">
      <alignment horizontal="center" vertical="center" wrapText="1"/>
    </xf>
    <xf numFmtId="4" fontId="3" fillId="0" borderId="1" xfId="4" applyNumberFormat="1" applyFont="1" applyBorder="1" applyAlignment="1">
      <alignment horizontal="center" wrapText="1"/>
    </xf>
    <xf numFmtId="0" fontId="3" fillId="0" borderId="11" xfId="4" applyFont="1" applyBorder="1" applyAlignment="1">
      <alignment horizontal="center" vertical="center" wrapText="1"/>
    </xf>
    <xf numFmtId="4" fontId="3" fillId="0" borderId="11" xfId="4" applyNumberFormat="1" applyFont="1" applyBorder="1" applyAlignment="1">
      <alignment horizontal="center" wrapText="1"/>
    </xf>
    <xf numFmtId="4" fontId="3" fillId="0" borderId="12" xfId="4" applyNumberFormat="1" applyFont="1" applyBorder="1" applyAlignment="1">
      <alignment horizontal="right" wrapText="1"/>
    </xf>
    <xf numFmtId="0" fontId="3" fillId="0" borderId="1" xfId="4" applyFont="1" applyBorder="1" applyAlignment="1">
      <alignment horizontal="center" wrapText="1"/>
    </xf>
    <xf numFmtId="0" fontId="3" fillId="0" borderId="15" xfId="4" applyFont="1" applyBorder="1" applyAlignment="1">
      <alignment horizontal="center" vertical="center" wrapText="1"/>
    </xf>
    <xf numFmtId="15" fontId="2" fillId="0" borderId="0" xfId="4" applyNumberFormat="1" applyFont="1" applyAlignment="1">
      <alignment horizontal="center" wrapText="1"/>
    </xf>
    <xf numFmtId="4" fontId="3" fillId="0" borderId="0" xfId="4" applyNumberFormat="1" applyFont="1" applyAlignment="1">
      <alignment horizontal="center" wrapText="1"/>
    </xf>
    <xf numFmtId="4" fontId="3" fillId="0" borderId="0" xfId="4" applyNumberFormat="1" applyFont="1" applyAlignment="1">
      <alignment horizontal="right" wrapText="1"/>
    </xf>
    <xf numFmtId="0" fontId="3" fillId="0" borderId="16" xfId="4" applyFont="1" applyBorder="1" applyAlignment="1">
      <alignment horizontal="center" wrapText="1"/>
    </xf>
    <xf numFmtId="0" fontId="3" fillId="0" borderId="17" xfId="4" applyFont="1" applyBorder="1" applyAlignment="1">
      <alignment horizontal="center" vertical="center" wrapText="1"/>
    </xf>
    <xf numFmtId="4" fontId="2" fillId="0" borderId="13" xfId="4" applyNumberFormat="1" applyFont="1" applyBorder="1" applyAlignment="1">
      <alignment horizontal="center" wrapText="1"/>
    </xf>
    <xf numFmtId="0" fontId="3" fillId="0" borderId="18" xfId="4" applyFont="1" applyBorder="1" applyAlignment="1">
      <alignment horizontal="center" wrapText="1"/>
    </xf>
    <xf numFmtId="166" fontId="4" fillId="3" borderId="19" xfId="0" applyNumberFormat="1" applyFont="1" applyFill="1" applyBorder="1" applyAlignment="1">
      <alignment horizontal="center"/>
    </xf>
    <xf numFmtId="4" fontId="4" fillId="3" borderId="20" xfId="1" applyNumberFormat="1" applyFont="1" applyFill="1" applyBorder="1" applyAlignment="1">
      <alignment horizontal="center"/>
    </xf>
    <xf numFmtId="4" fontId="4" fillId="3" borderId="20" xfId="0" applyNumberFormat="1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7" fillId="4" borderId="20" xfId="5" applyFont="1" applyFill="1" applyBorder="1" applyAlignment="1">
      <alignment horizontal="center" wrapText="1"/>
    </xf>
    <xf numFmtId="4" fontId="8" fillId="0" borderId="20" xfId="5" applyNumberFormat="1" applyFont="1" applyBorder="1" applyAlignment="1">
      <alignment horizontal="center" wrapText="1"/>
    </xf>
    <xf numFmtId="2" fontId="8" fillId="0" borderId="20" xfId="0" applyNumberFormat="1" applyFont="1" applyBorder="1" applyAlignment="1">
      <alignment horizontal="center"/>
    </xf>
    <xf numFmtId="0" fontId="8" fillId="0" borderId="20" xfId="5" applyFont="1" applyFill="1" applyBorder="1" applyAlignment="1">
      <alignment horizontal="left" wrapText="1"/>
    </xf>
    <xf numFmtId="4" fontId="8" fillId="0" borderId="20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0" borderId="20" xfId="0" applyBorder="1" applyAlignment="1"/>
    <xf numFmtId="4" fontId="2" fillId="0" borderId="20" xfId="5" applyNumberFormat="1" applyFont="1" applyBorder="1" applyAlignment="1">
      <alignment horizontal="center" wrapText="1"/>
    </xf>
    <xf numFmtId="0" fontId="2" fillId="0" borderId="20" xfId="5" applyFont="1" applyBorder="1" applyAlignment="1">
      <alignment horizontal="center" wrapText="1"/>
    </xf>
    <xf numFmtId="0" fontId="8" fillId="0" borderId="20" xfId="5" applyFont="1" applyBorder="1" applyAlignment="1">
      <alignment horizontal="center" wrapText="1"/>
    </xf>
    <xf numFmtId="0" fontId="8" fillId="0" borderId="20" xfId="5" applyFont="1" applyBorder="1" applyAlignment="1">
      <alignment wrapText="1"/>
    </xf>
    <xf numFmtId="0" fontId="8" fillId="5" borderId="20" xfId="5" applyFont="1" applyFill="1" applyBorder="1" applyAlignment="1">
      <alignment horizontal="left" wrapText="1"/>
    </xf>
    <xf numFmtId="0" fontId="8" fillId="5" borderId="20" xfId="5" applyFont="1" applyFill="1" applyBorder="1" applyAlignment="1">
      <alignment horizontal="center" wrapText="1"/>
    </xf>
    <xf numFmtId="4" fontId="9" fillId="0" borderId="20" xfId="5" applyNumberFormat="1" applyFont="1" applyFill="1" applyBorder="1" applyAlignment="1">
      <alignment horizontal="center" wrapText="1"/>
    </xf>
    <xf numFmtId="4" fontId="10" fillId="0" borderId="20" xfId="5" applyNumberFormat="1" applyFont="1" applyBorder="1" applyAlignment="1">
      <alignment horizontal="center" wrapText="1"/>
    </xf>
    <xf numFmtId="0" fontId="10" fillId="0" borderId="20" xfId="5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9" fillId="0" borderId="20" xfId="5" applyFont="1" applyBorder="1" applyAlignment="1">
      <alignment horizontal="left" wrapText="1"/>
    </xf>
    <xf numFmtId="4" fontId="10" fillId="5" borderId="20" xfId="5" applyNumberFormat="1" applyFont="1" applyFill="1" applyBorder="1" applyAlignment="1">
      <alignment horizontal="center" wrapText="1"/>
    </xf>
    <xf numFmtId="0" fontId="9" fillId="0" borderId="20" xfId="5" applyFont="1" applyBorder="1" applyAlignment="1">
      <alignment horizontal="center" wrapText="1"/>
    </xf>
    <xf numFmtId="166" fontId="10" fillId="0" borderId="20" xfId="0" applyNumberFormat="1" applyFont="1" applyBorder="1" applyAlignment="1"/>
    <xf numFmtId="0" fontId="10" fillId="0" borderId="20" xfId="0" applyFont="1" applyBorder="1" applyAlignment="1"/>
    <xf numFmtId="0" fontId="9" fillId="0" borderId="20" xfId="5" applyFont="1" applyFill="1" applyBorder="1" applyAlignment="1">
      <alignment horizontal="center" wrapText="1"/>
    </xf>
    <xf numFmtId="4" fontId="8" fillId="0" borderId="20" xfId="5" applyNumberFormat="1" applyFont="1" applyFill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6" fontId="3" fillId="0" borderId="20" xfId="0" applyNumberFormat="1" applyFont="1" applyBorder="1" applyAlignment="1">
      <alignment horizontal="center"/>
    </xf>
    <xf numFmtId="4" fontId="9" fillId="0" borderId="20" xfId="5" applyNumberFormat="1" applyFont="1" applyBorder="1" applyAlignment="1">
      <alignment horizontal="center" wrapText="1"/>
    </xf>
    <xf numFmtId="2" fontId="9" fillId="0" borderId="20" xfId="5" applyNumberFormat="1" applyFont="1" applyBorder="1" applyAlignment="1">
      <alignment horizontal="center" wrapText="1"/>
    </xf>
    <xf numFmtId="0" fontId="9" fillId="0" borderId="20" xfId="5" applyFont="1" applyBorder="1" applyAlignment="1">
      <alignment wrapText="1"/>
    </xf>
    <xf numFmtId="0" fontId="8" fillId="0" borderId="20" xfId="5" applyFont="1" applyBorder="1" applyAlignment="1">
      <alignment horizontal="left" wrapText="1"/>
    </xf>
    <xf numFmtId="0" fontId="8" fillId="0" borderId="20" xfId="5" applyFont="1" applyFill="1" applyBorder="1" applyAlignment="1">
      <alignment horizontal="center" wrapText="1"/>
    </xf>
    <xf numFmtId="0" fontId="8" fillId="5" borderId="20" xfId="0" applyFont="1" applyFill="1" applyBorder="1" applyAlignment="1"/>
    <xf numFmtId="0" fontId="2" fillId="4" borderId="20" xfId="5" applyFont="1" applyFill="1" applyBorder="1" applyAlignment="1">
      <alignment horizontal="center" wrapText="1"/>
    </xf>
    <xf numFmtId="4" fontId="10" fillId="0" borderId="20" xfId="5" applyNumberFormat="1" applyFont="1" applyFill="1" applyBorder="1" applyAlignment="1">
      <alignment horizontal="center" wrapText="1"/>
    </xf>
    <xf numFmtId="0" fontId="10" fillId="0" borderId="20" xfId="5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/>
    </xf>
    <xf numFmtId="4" fontId="12" fillId="0" borderId="0" xfId="0" applyNumberFormat="1" applyFont="1" applyFill="1" applyBorder="1" applyAlignment="1"/>
    <xf numFmtId="4" fontId="9" fillId="0" borderId="0" xfId="1" applyNumberFormat="1" applyFont="1" applyFill="1" applyBorder="1" applyAlignment="1"/>
    <xf numFmtId="166" fontId="13" fillId="0" borderId="0" xfId="0" applyNumberFormat="1" applyFont="1" applyFill="1" applyBorder="1" applyAlignment="1"/>
    <xf numFmtId="4" fontId="13" fillId="0" borderId="0" xfId="1" applyNumberFormat="1" applyFont="1" applyFill="1" applyBorder="1" applyAlignment="1">
      <alignment horizontal="center"/>
    </xf>
    <xf numFmtId="166" fontId="14" fillId="0" borderId="0" xfId="0" applyNumberFormat="1" applyFont="1" applyFill="1" applyBorder="1" applyAlignment="1">
      <alignment horizontal="center"/>
    </xf>
    <xf numFmtId="4" fontId="15" fillId="0" borderId="0" xfId="3" applyNumberFormat="1" applyFont="1" applyFill="1" applyBorder="1" applyAlignment="1"/>
    <xf numFmtId="166" fontId="14" fillId="0" borderId="0" xfId="0" applyNumberFormat="1" applyFont="1" applyFill="1" applyBorder="1" applyAlignment="1"/>
    <xf numFmtId="4" fontId="14" fillId="0" borderId="0" xfId="1" applyNumberFormat="1" applyFont="1" applyFill="1" applyBorder="1" applyAlignment="1">
      <alignment horizontal="center"/>
    </xf>
    <xf numFmtId="164" fontId="15" fillId="0" borderId="0" xfId="2" applyNumberFormat="1" applyFont="1" applyFill="1" applyBorder="1" applyAlignment="1"/>
    <xf numFmtId="166" fontId="15" fillId="0" borderId="0" xfId="3" applyNumberFormat="1" applyFont="1" applyFill="1" applyBorder="1" applyAlignment="1"/>
    <xf numFmtId="164" fontId="15" fillId="0" borderId="0" xfId="2" applyNumberFormat="1" applyFont="1" applyFill="1" applyBorder="1" applyAlignment="1">
      <alignment wrapText="1"/>
    </xf>
    <xf numFmtId="164" fontId="15" fillId="0" borderId="0" xfId="2" applyNumberFormat="1" applyFont="1" applyBorder="1" applyAlignment="1">
      <alignment wrapText="1"/>
    </xf>
    <xf numFmtId="166" fontId="14" fillId="0" borderId="0" xfId="1" applyNumberFormat="1" applyFont="1" applyFill="1" applyBorder="1" applyAlignment="1">
      <alignment horizontal="center"/>
    </xf>
    <xf numFmtId="165" fontId="15" fillId="0" borderId="0" xfId="1" applyNumberFormat="1" applyFont="1" applyFill="1" applyBorder="1" applyAlignment="1">
      <alignment wrapText="1"/>
    </xf>
    <xf numFmtId="0" fontId="8" fillId="0" borderId="20" xfId="5" applyFont="1" applyFill="1" applyBorder="1" applyAlignment="1">
      <alignment horizontal="left" vertical="center" wrapText="1"/>
    </xf>
    <xf numFmtId="0" fontId="9" fillId="0" borderId="20" xfId="5" applyFont="1" applyFill="1" applyBorder="1" applyAlignment="1">
      <alignment horizontal="left" vertical="center" wrapText="1"/>
    </xf>
    <xf numFmtId="4" fontId="2" fillId="2" borderId="12" xfId="4" applyNumberFormat="1" applyFont="1" applyFill="1" applyBorder="1" applyAlignment="1">
      <alignment horizontal="center" wrapText="1"/>
    </xf>
    <xf numFmtId="4" fontId="2" fillId="2" borderId="13" xfId="4" applyNumberFormat="1" applyFont="1" applyFill="1" applyBorder="1" applyAlignment="1">
      <alignment horizontal="center" wrapText="1"/>
    </xf>
    <xf numFmtId="4" fontId="2" fillId="2" borderId="6" xfId="4" applyNumberFormat="1" applyFont="1" applyFill="1" applyBorder="1" applyAlignment="1">
      <alignment horizontal="center" wrapText="1"/>
    </xf>
    <xf numFmtId="4" fontId="2" fillId="2" borderId="7" xfId="4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wrapText="1"/>
    </xf>
    <xf numFmtId="0" fontId="2" fillId="0" borderId="7" xfId="4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4" applyFont="1" applyBorder="1" applyAlignment="1">
      <alignment horizontal="center" wrapText="1"/>
    </xf>
    <xf numFmtId="0" fontId="2" fillId="0" borderId="10" xfId="4" applyFont="1" applyBorder="1" applyAlignment="1">
      <alignment horizontal="center" wrapText="1"/>
    </xf>
    <xf numFmtId="167" fontId="2" fillId="0" borderId="12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 wrapText="1"/>
    </xf>
    <xf numFmtId="167" fontId="2" fillId="0" borderId="14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3" fillId="0" borderId="0" xfId="1" applyFont="1" applyFill="1" applyAlignment="1">
      <alignment horizontal="center"/>
    </xf>
    <xf numFmtId="166" fontId="2" fillId="0" borderId="0" xfId="0" applyNumberFormat="1" applyFont="1" applyAlignment="1">
      <alignment horizontal="center"/>
    </xf>
  </cellXfs>
  <cellStyles count="6">
    <cellStyle name="Millares" xfId="1" builtinId="3"/>
    <cellStyle name="Millares [0]" xfId="2" builtinId="6"/>
    <cellStyle name="Normal" xfId="0" builtinId="0"/>
    <cellStyle name="Normal_Capellan Lebron" xfId="5"/>
    <cellStyle name="Normal_parque de la union1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368297</xdr:colOff>
      <xdr:row>0</xdr:row>
      <xdr:rowOff>0</xdr:rowOff>
    </xdr:from>
    <xdr:to>
      <xdr:col>1</xdr:col>
      <xdr:colOff>918559</xdr:colOff>
      <xdr:row>6</xdr:row>
      <xdr:rowOff>139212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BC18D7-AEA1-4149-8E13-65CE4850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297" y="0"/>
          <a:ext cx="1397987" cy="1282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view="pageBreakPreview" zoomScale="140" zoomScaleNormal="140" zoomScaleSheetLayoutView="140" workbookViewId="0">
      <selection activeCell="I3" sqref="I3"/>
    </sheetView>
  </sheetViews>
  <sheetFormatPr baseColWidth="10" defaultRowHeight="15" x14ac:dyDescent="0.25"/>
  <cols>
    <col min="1" max="1" width="12.7109375" customWidth="1"/>
    <col min="2" max="2" width="33.28515625" customWidth="1"/>
    <col min="3" max="3" width="12.42578125" customWidth="1"/>
    <col min="4" max="4" width="8.140625" customWidth="1"/>
    <col min="5" max="5" width="15.140625" customWidth="1"/>
    <col min="6" max="6" width="7.140625" customWidth="1"/>
    <col min="7" max="7" width="14.5703125" customWidth="1"/>
  </cols>
  <sheetData>
    <row r="1" spans="1:7" x14ac:dyDescent="0.25">
      <c r="F1" s="1"/>
    </row>
    <row r="2" spans="1:7" x14ac:dyDescent="0.25">
      <c r="A2" s="2"/>
      <c r="B2" s="103" t="s">
        <v>0</v>
      </c>
      <c r="C2" s="103"/>
      <c r="D2" s="103"/>
      <c r="E2" s="103"/>
      <c r="F2" s="103"/>
      <c r="G2" s="103"/>
    </row>
    <row r="3" spans="1:7" x14ac:dyDescent="0.25">
      <c r="A3" s="103" t="s">
        <v>1</v>
      </c>
      <c r="B3" s="103"/>
      <c r="C3" s="103"/>
      <c r="D3" s="103"/>
      <c r="E3" s="103"/>
      <c r="F3" s="103"/>
      <c r="G3" s="103"/>
    </row>
    <row r="4" spans="1:7" x14ac:dyDescent="0.25">
      <c r="A4" s="2"/>
      <c r="B4" s="103"/>
      <c r="C4" s="103"/>
      <c r="D4" s="103"/>
      <c r="E4" s="103"/>
      <c r="F4" s="103"/>
      <c r="G4" s="3"/>
    </row>
    <row r="5" spans="1:7" x14ac:dyDescent="0.25">
      <c r="A5" s="104" t="s">
        <v>2</v>
      </c>
      <c r="B5" s="104"/>
      <c r="C5" s="104"/>
      <c r="D5" s="104"/>
      <c r="E5" s="104"/>
      <c r="F5" s="104"/>
      <c r="G5" s="104"/>
    </row>
    <row r="6" spans="1:7" x14ac:dyDescent="0.25">
      <c r="A6" s="104" t="s">
        <v>3</v>
      </c>
      <c r="B6" s="104"/>
      <c r="C6" s="104"/>
      <c r="D6" s="104"/>
      <c r="E6" s="104"/>
      <c r="F6" s="104"/>
      <c r="G6" s="104"/>
    </row>
    <row r="7" spans="1:7" ht="15.75" thickBot="1" x14ac:dyDescent="0.3">
      <c r="A7" s="4"/>
      <c r="B7" s="5"/>
      <c r="C7" s="6"/>
      <c r="D7" s="7"/>
      <c r="E7" s="6"/>
      <c r="F7" s="8"/>
      <c r="G7" s="9"/>
    </row>
    <row r="8" spans="1:7" ht="69" customHeight="1" thickTop="1" thickBot="1" x14ac:dyDescent="0.3">
      <c r="A8" s="10" t="s">
        <v>4</v>
      </c>
      <c r="B8" s="100" t="s">
        <v>65</v>
      </c>
      <c r="C8" s="101"/>
      <c r="D8" s="102"/>
      <c r="E8" s="11" t="s">
        <v>5</v>
      </c>
      <c r="F8" s="87" t="s">
        <v>6</v>
      </c>
      <c r="G8" s="89"/>
    </row>
    <row r="9" spans="1:7" ht="30" thickBot="1" x14ac:dyDescent="0.3">
      <c r="A9" s="10" t="s">
        <v>7</v>
      </c>
      <c r="B9" s="87" t="s">
        <v>8</v>
      </c>
      <c r="C9" s="88"/>
      <c r="D9" s="89"/>
      <c r="E9" s="12" t="s">
        <v>9</v>
      </c>
      <c r="F9" s="90" t="s">
        <v>10</v>
      </c>
      <c r="G9" s="91"/>
    </row>
    <row r="10" spans="1:7" ht="47.25" customHeight="1" thickBot="1" x14ac:dyDescent="0.3">
      <c r="A10" s="10" t="s">
        <v>11</v>
      </c>
      <c r="B10" s="92" t="s">
        <v>12</v>
      </c>
      <c r="C10" s="93"/>
      <c r="D10" s="94"/>
      <c r="E10" s="12" t="s">
        <v>13</v>
      </c>
      <c r="F10" s="95" t="s">
        <v>14</v>
      </c>
      <c r="G10" s="96"/>
    </row>
    <row r="11" spans="1:7" ht="15.75" thickBot="1" x14ac:dyDescent="0.3">
      <c r="A11" s="13" t="s">
        <v>15</v>
      </c>
      <c r="B11" s="97">
        <v>45926</v>
      </c>
      <c r="C11" s="98"/>
      <c r="D11" s="99"/>
      <c r="E11" s="14" t="s">
        <v>16</v>
      </c>
      <c r="F11" s="15">
        <v>0</v>
      </c>
      <c r="G11" s="16" t="s">
        <v>17</v>
      </c>
    </row>
    <row r="12" spans="1:7" ht="15.75" thickBot="1" x14ac:dyDescent="0.3">
      <c r="A12" s="17" t="s">
        <v>18</v>
      </c>
      <c r="B12" s="18"/>
      <c r="C12" s="19" t="s">
        <v>19</v>
      </c>
      <c r="D12" s="19" t="s">
        <v>20</v>
      </c>
      <c r="E12" s="19" t="s">
        <v>21</v>
      </c>
      <c r="F12" s="20" t="s">
        <v>20</v>
      </c>
      <c r="G12" s="21" t="s">
        <v>17</v>
      </c>
    </row>
    <row r="13" spans="1:7" ht="14.25" customHeight="1" thickBot="1" x14ac:dyDescent="0.3">
      <c r="A13" s="17" t="s">
        <v>22</v>
      </c>
      <c r="B13" s="18" t="s">
        <v>23</v>
      </c>
      <c r="C13" s="85" t="s">
        <v>24</v>
      </c>
      <c r="D13" s="86"/>
      <c r="E13" s="85" t="s">
        <v>25</v>
      </c>
      <c r="F13" s="86"/>
      <c r="G13" s="21"/>
    </row>
    <row r="14" spans="1:7" ht="15.75" thickBot="1" x14ac:dyDescent="0.3">
      <c r="A14" s="22"/>
      <c r="B14" s="23"/>
      <c r="C14" s="83" t="s">
        <v>26</v>
      </c>
      <c r="D14" s="84"/>
      <c r="E14" s="85" t="s">
        <v>27</v>
      </c>
      <c r="F14" s="86"/>
      <c r="G14" s="24"/>
    </row>
    <row r="16" spans="1:7" x14ac:dyDescent="0.25">
      <c r="A16" s="25" t="s">
        <v>28</v>
      </c>
      <c r="B16" s="26" t="s">
        <v>29</v>
      </c>
      <c r="C16" s="26" t="s">
        <v>30</v>
      </c>
      <c r="D16" s="27" t="s">
        <v>31</v>
      </c>
    </row>
    <row r="17" spans="1:4" x14ac:dyDescent="0.25">
      <c r="A17" s="28"/>
      <c r="B17" s="29"/>
      <c r="C17" s="29"/>
      <c r="D17" s="29"/>
    </row>
    <row r="18" spans="1:4" ht="15.75" x14ac:dyDescent="0.25">
      <c r="A18" s="30" t="s">
        <v>32</v>
      </c>
      <c r="B18" s="30" t="s">
        <v>33</v>
      </c>
      <c r="C18" s="31"/>
      <c r="D18" s="31"/>
    </row>
    <row r="19" spans="1:4" ht="69" customHeight="1" x14ac:dyDescent="0.25">
      <c r="A19" s="32">
        <v>1.01</v>
      </c>
      <c r="B19" s="33" t="s">
        <v>34</v>
      </c>
      <c r="C19" s="34">
        <v>2</v>
      </c>
      <c r="D19" s="35" t="s">
        <v>35</v>
      </c>
    </row>
    <row r="20" spans="1:4" x14ac:dyDescent="0.25">
      <c r="A20" s="36"/>
      <c r="B20" s="36"/>
      <c r="C20" s="36"/>
      <c r="D20" s="36"/>
    </row>
    <row r="21" spans="1:4" ht="15.75" x14ac:dyDescent="0.25">
      <c r="A21" s="30" t="s">
        <v>36</v>
      </c>
      <c r="B21" s="30" t="s">
        <v>37</v>
      </c>
      <c r="C21" s="37"/>
      <c r="D21" s="38"/>
    </row>
    <row r="22" spans="1:4" ht="93.75" customHeight="1" x14ac:dyDescent="0.25">
      <c r="A22" s="39">
        <v>2.0099999999999998</v>
      </c>
      <c r="B22" s="40" t="s">
        <v>66</v>
      </c>
      <c r="C22" s="31">
        <v>72</v>
      </c>
      <c r="D22" s="39" t="s">
        <v>38</v>
      </c>
    </row>
    <row r="23" spans="1:4" x14ac:dyDescent="0.25">
      <c r="A23" s="29"/>
      <c r="B23" s="29"/>
      <c r="C23" s="29"/>
      <c r="D23" s="29"/>
    </row>
    <row r="24" spans="1:4" ht="47.25" x14ac:dyDescent="0.25">
      <c r="A24" s="30" t="s">
        <v>39</v>
      </c>
      <c r="B24" s="30" t="s">
        <v>40</v>
      </c>
      <c r="C24" s="41"/>
      <c r="D24" s="41"/>
    </row>
    <row r="25" spans="1:4" ht="62.25" customHeight="1" x14ac:dyDescent="0.25">
      <c r="A25" s="42">
        <v>3.01</v>
      </c>
      <c r="B25" s="41" t="s">
        <v>67</v>
      </c>
      <c r="C25" s="43">
        <f>(16*4*1.5)*2</f>
        <v>192</v>
      </c>
      <c r="D25" s="42" t="s">
        <v>41</v>
      </c>
    </row>
    <row r="27" spans="1:4" ht="31.5" x14ac:dyDescent="0.25">
      <c r="A27" s="30" t="s">
        <v>42</v>
      </c>
      <c r="B27" s="30" t="s">
        <v>43</v>
      </c>
      <c r="C27" s="44"/>
      <c r="D27" s="45"/>
    </row>
    <row r="28" spans="1:4" ht="69.75" customHeight="1" x14ac:dyDescent="0.25">
      <c r="A28" s="46">
        <v>4.01</v>
      </c>
      <c r="B28" s="47" t="s">
        <v>68</v>
      </c>
      <c r="C28" s="48">
        <f>(16*4*1.5)*2</f>
        <v>192</v>
      </c>
      <c r="D28" s="49" t="s">
        <v>41</v>
      </c>
    </row>
    <row r="29" spans="1:4" x14ac:dyDescent="0.25">
      <c r="A29" s="29"/>
      <c r="B29" s="29"/>
      <c r="C29" s="29"/>
      <c r="D29" s="29"/>
    </row>
    <row r="30" spans="1:4" ht="31.5" x14ac:dyDescent="0.25">
      <c r="A30" s="30" t="s">
        <v>44</v>
      </c>
      <c r="B30" s="30" t="s">
        <v>45</v>
      </c>
      <c r="C30" s="50"/>
      <c r="D30" s="51"/>
    </row>
    <row r="31" spans="1:4" ht="101.25" customHeight="1" x14ac:dyDescent="0.25">
      <c r="A31" s="35">
        <v>5.01</v>
      </c>
      <c r="B31" s="82" t="s">
        <v>69</v>
      </c>
      <c r="C31" s="43">
        <f xml:space="preserve"> (16*4*0.2)*2</f>
        <v>25.6</v>
      </c>
      <c r="D31" s="52" t="s">
        <v>41</v>
      </c>
    </row>
    <row r="32" spans="1:4" ht="201" customHeight="1" x14ac:dyDescent="0.25">
      <c r="A32" s="35">
        <f>A31+0.01</f>
        <v>5.0199999999999996</v>
      </c>
      <c r="B32" s="81" t="s">
        <v>70</v>
      </c>
      <c r="C32" s="53">
        <f>((16*4*0.25)*2)*2</f>
        <v>64</v>
      </c>
      <c r="D32" s="52" t="s">
        <v>41</v>
      </c>
    </row>
    <row r="33" spans="1:4" ht="165.75" customHeight="1" x14ac:dyDescent="0.25">
      <c r="A33" s="35">
        <f t="shared" ref="A33:A36" si="0">A32+0.01</f>
        <v>5.0299999999999994</v>
      </c>
      <c r="B33" s="81" t="s">
        <v>71</v>
      </c>
      <c r="C33" s="53">
        <f>( (16*3*0.4)*2)*2</f>
        <v>76.800000000000011</v>
      </c>
      <c r="D33" s="52" t="s">
        <v>41</v>
      </c>
    </row>
    <row r="34" spans="1:4" ht="210" customHeight="1" x14ac:dyDescent="0.25">
      <c r="A34" s="35">
        <f t="shared" si="0"/>
        <v>5.0399999999999991</v>
      </c>
      <c r="B34" s="81" t="s">
        <v>72</v>
      </c>
      <c r="C34" s="53">
        <f>((16*3*0.2)*2)*2</f>
        <v>38.400000000000006</v>
      </c>
      <c r="D34" s="52" t="s">
        <v>41</v>
      </c>
    </row>
    <row r="35" spans="1:4" ht="189" customHeight="1" x14ac:dyDescent="0.25">
      <c r="A35" s="35">
        <f t="shared" si="0"/>
        <v>5.0499999999999989</v>
      </c>
      <c r="B35" s="81" t="s">
        <v>46</v>
      </c>
      <c r="C35" s="53">
        <f>((2*2*0.4)*4)*2</f>
        <v>12.8</v>
      </c>
      <c r="D35" s="52" t="s">
        <v>41</v>
      </c>
    </row>
    <row r="36" spans="1:4" ht="181.5" customHeight="1" x14ac:dyDescent="0.25">
      <c r="A36" s="35">
        <f t="shared" si="0"/>
        <v>5.0599999999999987</v>
      </c>
      <c r="B36" s="82" t="s">
        <v>73</v>
      </c>
      <c r="C36" s="43">
        <f>((3*0.15*0.2)*4)*2</f>
        <v>0.72</v>
      </c>
      <c r="D36" s="52" t="s">
        <v>41</v>
      </c>
    </row>
    <row r="37" spans="1:4" ht="15.75" x14ac:dyDescent="0.25">
      <c r="A37" s="54"/>
      <c r="B37" s="55"/>
      <c r="C37" s="56"/>
      <c r="D37" s="55"/>
    </row>
    <row r="38" spans="1:4" ht="31.5" x14ac:dyDescent="0.25">
      <c r="A38" s="30" t="s">
        <v>47</v>
      </c>
      <c r="B38" s="30" t="s">
        <v>48</v>
      </c>
      <c r="C38" s="57"/>
      <c r="D38" s="49"/>
    </row>
    <row r="39" spans="1:4" ht="90" customHeight="1" x14ac:dyDescent="0.25">
      <c r="A39" s="58">
        <v>6.01</v>
      </c>
      <c r="B39" s="59" t="s">
        <v>74</v>
      </c>
      <c r="C39" s="57">
        <f>((17.5*1.5)*2)*2</f>
        <v>105</v>
      </c>
      <c r="D39" s="49" t="s">
        <v>49</v>
      </c>
    </row>
    <row r="40" spans="1:4" ht="59.25" customHeight="1" x14ac:dyDescent="0.25">
      <c r="A40" s="58">
        <f>A39+0.01</f>
        <v>6.02</v>
      </c>
      <c r="B40" s="59" t="s">
        <v>75</v>
      </c>
      <c r="C40" s="57">
        <f>(20*1)*2</f>
        <v>40</v>
      </c>
      <c r="D40" s="39" t="s">
        <v>49</v>
      </c>
    </row>
    <row r="41" spans="1:4" ht="61.5" customHeight="1" x14ac:dyDescent="0.25">
      <c r="A41" s="58">
        <f t="shared" ref="A41:A42" si="1">A40+0.01</f>
        <v>6.0299999999999994</v>
      </c>
      <c r="B41" s="59" t="s">
        <v>76</v>
      </c>
      <c r="C41" s="57">
        <f>(17.5*1.5)*2</f>
        <v>52.5</v>
      </c>
      <c r="D41" s="49" t="s">
        <v>49</v>
      </c>
    </row>
    <row r="42" spans="1:4" ht="38.25" customHeight="1" x14ac:dyDescent="0.25">
      <c r="A42" s="58">
        <f t="shared" si="1"/>
        <v>6.0399999999999991</v>
      </c>
      <c r="B42" s="59" t="s">
        <v>77</v>
      </c>
      <c r="C42" s="57">
        <v>16</v>
      </c>
      <c r="D42" s="49" t="s">
        <v>50</v>
      </c>
    </row>
    <row r="43" spans="1:4" ht="15.75" x14ac:dyDescent="0.25">
      <c r="A43" s="58"/>
      <c r="B43" s="60"/>
      <c r="C43" s="31"/>
      <c r="D43" s="39"/>
    </row>
    <row r="44" spans="1:4" ht="15.75" x14ac:dyDescent="0.25">
      <c r="A44" s="30" t="s">
        <v>51</v>
      </c>
      <c r="B44" s="30" t="s">
        <v>52</v>
      </c>
      <c r="C44" s="43"/>
      <c r="D44" s="52"/>
    </row>
    <row r="45" spans="1:4" ht="38.25" customHeight="1" x14ac:dyDescent="0.25">
      <c r="A45" s="61">
        <v>7.01</v>
      </c>
      <c r="B45" s="41" t="s">
        <v>78</v>
      </c>
      <c r="C45" s="43">
        <v>4</v>
      </c>
      <c r="D45" s="52" t="s">
        <v>35</v>
      </c>
    </row>
    <row r="46" spans="1:4" ht="49.5" customHeight="1" x14ac:dyDescent="0.25">
      <c r="A46" s="61">
        <f>A45+0.01</f>
        <v>7.02</v>
      </c>
      <c r="B46" s="41" t="s">
        <v>79</v>
      </c>
      <c r="C46" s="43">
        <f>((3*1.25)*2)*2</f>
        <v>15</v>
      </c>
      <c r="D46" s="52" t="s">
        <v>49</v>
      </c>
    </row>
    <row r="47" spans="1:4" ht="15.75" x14ac:dyDescent="0.25">
      <c r="A47" s="62"/>
      <c r="B47" s="62"/>
      <c r="C47" s="62"/>
      <c r="D47" s="62"/>
    </row>
    <row r="48" spans="1:4" ht="16.5" x14ac:dyDescent="0.25">
      <c r="A48" s="63" t="s">
        <v>53</v>
      </c>
      <c r="B48" s="30" t="s">
        <v>54</v>
      </c>
      <c r="C48" s="64"/>
      <c r="D48" s="65"/>
    </row>
    <row r="49" spans="1:5" ht="15.75" x14ac:dyDescent="0.25">
      <c r="A49" s="54">
        <v>8.01</v>
      </c>
      <c r="B49" s="47" t="s">
        <v>55</v>
      </c>
      <c r="C49" s="57">
        <v>1</v>
      </c>
      <c r="D49" s="49" t="s">
        <v>35</v>
      </c>
    </row>
    <row r="50" spans="1:5" x14ac:dyDescent="0.25">
      <c r="A50" s="36"/>
      <c r="B50" s="36"/>
      <c r="C50" s="36"/>
      <c r="D50" s="36"/>
    </row>
    <row r="52" spans="1:5" ht="15.75" x14ac:dyDescent="0.25">
      <c r="A52" s="66" t="s">
        <v>56</v>
      </c>
      <c r="B52" s="67" t="s">
        <v>57</v>
      </c>
      <c r="C52" s="68"/>
      <c r="D52" s="69"/>
      <c r="E52" s="70"/>
    </row>
    <row r="53" spans="1:5" ht="30.75" x14ac:dyDescent="0.25">
      <c r="A53" s="71">
        <v>1</v>
      </c>
      <c r="B53" s="80" t="s">
        <v>64</v>
      </c>
      <c r="C53" s="72">
        <v>0.1</v>
      </c>
      <c r="D53" s="73">
        <v>10</v>
      </c>
      <c r="E53" s="74" t="s">
        <v>58</v>
      </c>
    </row>
    <row r="54" spans="1:5" ht="48.75" customHeight="1" x14ac:dyDescent="0.25">
      <c r="A54" s="71">
        <f>A53+0.001</f>
        <v>1.0009999999999999</v>
      </c>
      <c r="B54" s="75" t="s">
        <v>59</v>
      </c>
      <c r="C54" s="72">
        <v>0.03</v>
      </c>
      <c r="D54" s="73">
        <v>3</v>
      </c>
      <c r="E54" s="74" t="s">
        <v>58</v>
      </c>
    </row>
    <row r="55" spans="1:5" ht="42.75" customHeight="1" x14ac:dyDescent="0.25">
      <c r="A55" s="71">
        <f>A54+0.001</f>
        <v>1.0019999999999998</v>
      </c>
      <c r="B55" s="75" t="s">
        <v>60</v>
      </c>
      <c r="C55" s="76">
        <v>2.5000000000000001E-2</v>
      </c>
      <c r="D55" s="73">
        <v>2.5</v>
      </c>
      <c r="E55" s="74" t="s">
        <v>58</v>
      </c>
    </row>
    <row r="56" spans="1:5" ht="56.25" customHeight="1" x14ac:dyDescent="0.25">
      <c r="A56" s="71">
        <f>A55+0.001</f>
        <v>1.0029999999999997</v>
      </c>
      <c r="B56" s="77" t="s">
        <v>61</v>
      </c>
      <c r="C56" s="72">
        <v>0.01</v>
      </c>
      <c r="D56" s="73">
        <v>1</v>
      </c>
      <c r="E56" s="74" t="s">
        <v>58</v>
      </c>
    </row>
    <row r="57" spans="1:5" ht="67.5" customHeight="1" x14ac:dyDescent="0.25">
      <c r="A57" s="71">
        <f>A56+0.001</f>
        <v>1.0039999999999996</v>
      </c>
      <c r="B57" s="77" t="s">
        <v>62</v>
      </c>
      <c r="C57" s="72">
        <v>1E-3</v>
      </c>
      <c r="D57" s="73">
        <v>0.1</v>
      </c>
      <c r="E57" s="74" t="s">
        <v>58</v>
      </c>
    </row>
    <row r="58" spans="1:5" ht="48.75" customHeight="1" x14ac:dyDescent="0.25">
      <c r="A58" s="71">
        <v>1.0049999999999999</v>
      </c>
      <c r="B58" s="78" t="s">
        <v>63</v>
      </c>
      <c r="C58" s="72">
        <f>+D58/100</f>
        <v>0.18</v>
      </c>
      <c r="D58" s="73">
        <v>18</v>
      </c>
      <c r="E58" s="79" t="s">
        <v>58</v>
      </c>
    </row>
  </sheetData>
  <mergeCells count="16">
    <mergeCell ref="B8:D8"/>
    <mergeCell ref="F8:G8"/>
    <mergeCell ref="B2:G2"/>
    <mergeCell ref="A3:G3"/>
    <mergeCell ref="B4:F4"/>
    <mergeCell ref="A5:G5"/>
    <mergeCell ref="A6:G6"/>
    <mergeCell ref="C14:D14"/>
    <mergeCell ref="E14:F14"/>
    <mergeCell ref="B9:D9"/>
    <mergeCell ref="F9:G9"/>
    <mergeCell ref="B10:D10"/>
    <mergeCell ref="F10:G10"/>
    <mergeCell ref="B11:D11"/>
    <mergeCell ref="C13:D13"/>
    <mergeCell ref="E13:F13"/>
  </mergeCells>
  <pageMargins left="0.7" right="0.7" top="0.75" bottom="0.75" header="0.3" footer="0.3"/>
  <pageSetup orientation="landscape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SIN PRECIO</vt:lpstr>
      <vt:lpstr>'PRESUPUESTO SIN PRECIO'!Área_de_impresión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Rojas</dc:creator>
  <cp:lastModifiedBy>Sheila Martinez</cp:lastModifiedBy>
  <cp:lastPrinted>2025-09-29T13:49:45Z</cp:lastPrinted>
  <dcterms:created xsi:type="dcterms:W3CDTF">2025-09-26T18:05:26Z</dcterms:created>
  <dcterms:modified xsi:type="dcterms:W3CDTF">2025-10-06T14:04:34Z</dcterms:modified>
</cp:coreProperties>
</file>