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ty.rojas\Downloads\"/>
    </mc:Choice>
  </mc:AlternateContent>
  <bookViews>
    <workbookView xWindow="0" yWindow="0" windowWidth="24000" windowHeight="9135"/>
  </bookViews>
  <sheets>
    <sheet name="PRESUPUESTO DE OBR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5" i="1" l="1"/>
  <c r="A56" i="1" s="1"/>
  <c r="C54" i="1"/>
  <c r="C42" i="1"/>
  <c r="A42" i="1"/>
  <c r="C38" i="1"/>
  <c r="C35" i="1"/>
  <c r="C34" i="1"/>
  <c r="A34" i="1"/>
  <c r="A35" i="1" s="1"/>
  <c r="C33" i="1"/>
  <c r="C30" i="1"/>
  <c r="A30" i="1"/>
  <c r="C29" i="1"/>
  <c r="A29" i="1"/>
  <c r="C28" i="1"/>
  <c r="C25" i="1"/>
  <c r="C24" i="1"/>
  <c r="C23" i="1"/>
  <c r="A23" i="1"/>
  <c r="A24" i="1" s="1"/>
  <c r="A25" i="1" s="1"/>
  <c r="C22" i="1"/>
</calcChain>
</file>

<file path=xl/sharedStrings.xml><?xml version="1.0" encoding="utf-8"?>
<sst xmlns="http://schemas.openxmlformats.org/spreadsheetml/2006/main" count="98" uniqueCount="80">
  <si>
    <t xml:space="preserve">       Ayuntamiento Municipal de los Alcarrizos  (AMA)</t>
  </si>
  <si>
    <t xml:space="preserve">                        Productivo, Participativo y Solidario</t>
  </si>
  <si>
    <t xml:space="preserve">Dirección de Planeamiento Urbano e infraestructura Municipales </t>
  </si>
  <si>
    <t>Departamento de Análisis, Costos y Presupuestos</t>
  </si>
  <si>
    <t>Proyecto:</t>
  </si>
  <si>
    <t xml:space="preserve"> Construcción de Infraestructura Hidráulica en la C/Hato Nuevo  (desde la C/1ra hasta la C/Hermanas Mirabal) en la unión. Colocación de tubería de 8" PVC ,registros  e Imbornal .En la Región Norte III y Oeste.</t>
  </si>
  <si>
    <t>Código:</t>
  </si>
  <si>
    <t>AMA-IM0325-P29M</t>
  </si>
  <si>
    <t>Región:</t>
  </si>
  <si>
    <t>Norte III y Oeste</t>
  </si>
  <si>
    <t>DISEÑADO POR:</t>
  </si>
  <si>
    <t xml:space="preserve"> D. P.U.I.M</t>
  </si>
  <si>
    <t>Área Esq.:</t>
  </si>
  <si>
    <t>En la  C/1ra (desde la C/Duarte hasta la C/Hermanas Mirabal)</t>
  </si>
  <si>
    <t>Estatus :</t>
  </si>
  <si>
    <t>Definitivo</t>
  </si>
  <si>
    <t>Fecha:</t>
  </si>
  <si>
    <t>Perímetro</t>
  </si>
  <si>
    <t>ml</t>
  </si>
  <si>
    <t>Desde</t>
  </si>
  <si>
    <t>Long.</t>
  </si>
  <si>
    <t>N/D</t>
  </si>
  <si>
    <t>Ancho</t>
  </si>
  <si>
    <t>Hasta</t>
  </si>
  <si>
    <t>Coordenada Norte</t>
  </si>
  <si>
    <t>2049391.72 m N</t>
  </si>
  <si>
    <t>Coordenada Este</t>
  </si>
  <si>
    <t>390088.89 m E</t>
  </si>
  <si>
    <t>N°</t>
  </si>
  <si>
    <t xml:space="preserve"> </t>
  </si>
  <si>
    <t>CANTIDAD</t>
  </si>
  <si>
    <t>U</t>
  </si>
  <si>
    <t>I</t>
  </si>
  <si>
    <t>TRABAJOS PRELIMINARES</t>
  </si>
  <si>
    <t>Valla informativa de la obra  9x5 pie</t>
  </si>
  <si>
    <t>Ud.</t>
  </si>
  <si>
    <t>II</t>
  </si>
  <si>
    <t xml:space="preserve">MOVIMIENTO DE TIERRA </t>
  </si>
  <si>
    <t>Excavación para colocación de tubería de 8" PVC de presión con Retroexcavadora con Neumáticos (190*1.0*1.0)</t>
  </si>
  <si>
    <t>m3</t>
  </si>
  <si>
    <t>Demolición de dos badenes (1*1)*2</t>
  </si>
  <si>
    <t>m2</t>
  </si>
  <si>
    <t>Demolición de aceras (122.19*1)</t>
  </si>
  <si>
    <t>Demolición de contenes (122.19)</t>
  </si>
  <si>
    <t>III</t>
  </si>
  <si>
    <t>RELLENO SUMINISTRO Y COMPACTACION</t>
  </si>
  <si>
    <t>Regado, Nivelado y Compactado Relleno de material con Granzote (190*1.0*1.0)-(190*0.30*0.30)</t>
  </si>
  <si>
    <t>Relleno para  acera (122.19*1*0.10)</t>
  </si>
  <si>
    <t>Telford para  contenes   (305.48*0.45*0.10)*2</t>
  </si>
  <si>
    <t>IV</t>
  </si>
  <si>
    <t>HORMIGON SIMPLE</t>
  </si>
  <si>
    <t>Construcción de contén con hormigón industrial 180 kg/Cm2  en la carretera de Hato Nuevo (Desde la C/Duarte de Chavon hasta el colegio Cristiano Ruel Van Vleet (122.19)</t>
  </si>
  <si>
    <t>ML</t>
  </si>
  <si>
    <t>Construcción para acera gris con hormigón industrial 180 kg/cm2  en la carretera de Hato Nuevo (Desde la C/Duarte de Chavon hasta el colegio Cristiano Ruel Van Vleet (122.19 m2)</t>
  </si>
  <si>
    <t>Construcción de aceras estampadas  con  hormigón industrial 210 kg/cm2  ,en la carretera de Hato Nuevo (Desde la C/Duarte de Chavon hasta el colegio Cristiano Ruel Van Vleet (122.19*1)</t>
  </si>
  <si>
    <t>V</t>
  </si>
  <si>
    <t>BOTE DE MATERIAL INSERVIBLE PRODUCTO DEL CORTE DE TERRENO</t>
  </si>
  <si>
    <t>Carga y Bote de Material inservible  (190*1.0*1.0)+(1*1)*2+(122.19*1*0.10)+(122.19*0.45*0.10)</t>
  </si>
  <si>
    <t>VI</t>
  </si>
  <si>
    <t>SUMINISTRO Y COLOCACION DE TUBERIAS DE 12"</t>
  </si>
  <si>
    <t>Suministro e instalación de tuberías de 8" PVC de presión " (Incluye juntas de hormigón y asiento de arena (190ml)  en la C/1ra (desde la C/Duarte hasta el final de la C/Hermanas Mirabal.</t>
  </si>
  <si>
    <t>Vaceado de hormigón en los 2 badenes demolidos con hormigón  180 kg/cm2 con ligadora  (1.0*1.0*0.20)*2</t>
  </si>
  <si>
    <t>VII</t>
  </si>
  <si>
    <t>SUMINISTRO E INTALACION DE REGISTROS</t>
  </si>
  <si>
    <t>Suministro e instalación de Registro en la C/1ra (desde la C/Duarte hasta el final de la C/Hermanas Mirabal (0.80*0.80*1.0)*11</t>
  </si>
  <si>
    <t>VIII</t>
  </si>
  <si>
    <t>SUMINISTRO E INTALACION DE TAPA DE ALTO TRANSITO</t>
  </si>
  <si>
    <t>Suministro e instalación de tapa de alto transito para registro de (0.80*0.80*1.0)</t>
  </si>
  <si>
    <t>IX</t>
  </si>
  <si>
    <t xml:space="preserve">HORMIGON ARMADO </t>
  </si>
  <si>
    <t>Construcción de imbornal (doble recamara) con tapa de alto transito en la C/Duarte frente a la C/1ra ( 1.5*1.5*1.50).</t>
  </si>
  <si>
    <t>Ud</t>
  </si>
  <si>
    <t>X</t>
  </si>
  <si>
    <t>ARBOLIZACION</t>
  </si>
  <si>
    <t>Tierra negra (305.48*1.5*0.10)</t>
  </si>
  <si>
    <t xml:space="preserve">Tu y yo </t>
  </si>
  <si>
    <t xml:space="preserve">Gris gris </t>
  </si>
  <si>
    <t>XI</t>
  </si>
  <si>
    <t>LIMPIEZA FINAL</t>
  </si>
  <si>
    <t>Limpieza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</si>
</sst>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5" formatCode="[$-1C0A]dddd\,\ dd&quot; de &quot;mmmm&quot; de &quot;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3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ck">
        <color indexed="64"/>
      </right>
      <top style="thin">
        <color indexed="63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103">
    <xf numFmtId="0" fontId="0" fillId="0" borderId="0" xfId="0"/>
    <xf numFmtId="0" fontId="0" fillId="0" borderId="0" xfId="0" applyAlignment="1">
      <alignment horizontal="right"/>
    </xf>
    <xf numFmtId="164" fontId="2" fillId="0" borderId="0" xfId="0" applyNumberFormat="1" applyFont="1" applyFill="1" applyAlignment="1">
      <alignment horizontal="center"/>
    </xf>
    <xf numFmtId="43" fontId="3" fillId="0" borderId="0" xfId="1" applyNumberFormat="1" applyFont="1" applyFill="1" applyAlignment="1">
      <alignment horizontal="center"/>
    </xf>
    <xf numFmtId="43" fontId="3" fillId="0" borderId="0" xfId="1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Continuous" wrapText="1"/>
    </xf>
    <xf numFmtId="4" fontId="5" fillId="0" borderId="0" xfId="1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5" fillId="0" borderId="0" xfId="1" applyNumberFormat="1" applyFont="1" applyFill="1" applyAlignment="1">
      <alignment horizontal="right"/>
    </xf>
    <xf numFmtId="43" fontId="5" fillId="0" borderId="0" xfId="1" applyNumberFormat="1" applyFont="1" applyFill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3" fillId="0" borderId="5" xfId="2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3" fillId="0" borderId="10" xfId="2" applyNumberFormat="1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3" xfId="2" applyFont="1" applyBorder="1" applyAlignment="1">
      <alignment horizontal="center" wrapText="1"/>
    </xf>
    <xf numFmtId="0" fontId="2" fillId="0" borderId="14" xfId="2" applyFont="1" applyBorder="1" applyAlignment="1">
      <alignment horizontal="center" wrapText="1"/>
    </xf>
    <xf numFmtId="0" fontId="3" fillId="0" borderId="15" xfId="2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wrapText="1"/>
    </xf>
    <xf numFmtId="165" fontId="2" fillId="0" borderId="17" xfId="0" applyNumberFormat="1" applyFont="1" applyBorder="1" applyAlignment="1">
      <alignment horizontal="center" wrapText="1"/>
    </xf>
    <xf numFmtId="165" fontId="2" fillId="0" borderId="18" xfId="0" applyNumberFormat="1" applyFont="1" applyBorder="1" applyAlignment="1">
      <alignment horizontal="center" wrapText="1"/>
    </xf>
    <xf numFmtId="4" fontId="3" fillId="0" borderId="19" xfId="2" applyNumberFormat="1" applyFont="1" applyBorder="1" applyAlignment="1">
      <alignment horizontal="center" wrapText="1"/>
    </xf>
    <xf numFmtId="4" fontId="3" fillId="0" borderId="20" xfId="2" applyNumberFormat="1" applyFont="1" applyBorder="1" applyAlignment="1">
      <alignment horizontal="right" wrapText="1"/>
    </xf>
    <xf numFmtId="0" fontId="3" fillId="0" borderId="21" xfId="2" applyFont="1" applyBorder="1" applyAlignment="1">
      <alignment horizontal="center" wrapText="1"/>
    </xf>
    <xf numFmtId="0" fontId="3" fillId="0" borderId="22" xfId="2" applyFont="1" applyBorder="1" applyAlignment="1">
      <alignment horizontal="center" vertical="center" wrapText="1"/>
    </xf>
    <xf numFmtId="15" fontId="2" fillId="0" borderId="0" xfId="2" applyNumberFormat="1" applyFont="1" applyBorder="1" applyAlignment="1">
      <alignment horizontal="center" wrapText="1"/>
    </xf>
    <xf numFmtId="4" fontId="3" fillId="0" borderId="0" xfId="2" applyNumberFormat="1" applyFont="1" applyBorder="1" applyAlignment="1">
      <alignment horizontal="center" wrapText="1"/>
    </xf>
    <xf numFmtId="4" fontId="3" fillId="0" borderId="0" xfId="2" applyNumberFormat="1" applyFont="1" applyBorder="1" applyAlignment="1">
      <alignment horizontal="right" wrapText="1"/>
    </xf>
    <xf numFmtId="0" fontId="3" fillId="0" borderId="23" xfId="2" applyFont="1" applyBorder="1" applyAlignment="1">
      <alignment horizontal="center" wrapText="1"/>
    </xf>
    <xf numFmtId="4" fontId="2" fillId="2" borderId="6" xfId="2" applyNumberFormat="1" applyFont="1" applyFill="1" applyBorder="1" applyAlignment="1">
      <alignment horizontal="center" wrapText="1"/>
    </xf>
    <xf numFmtId="4" fontId="2" fillId="2" borderId="7" xfId="2" applyNumberFormat="1" applyFont="1" applyFill="1" applyBorder="1" applyAlignment="1">
      <alignment horizontal="center" wrapText="1"/>
    </xf>
    <xf numFmtId="0" fontId="3" fillId="0" borderId="24" xfId="2" applyFont="1" applyBorder="1" applyAlignment="1">
      <alignment horizontal="center" vertical="center" wrapText="1"/>
    </xf>
    <xf numFmtId="4" fontId="2" fillId="0" borderId="17" xfId="2" applyNumberFormat="1" applyFont="1" applyBorder="1" applyAlignment="1">
      <alignment horizontal="center" wrapText="1"/>
    </xf>
    <xf numFmtId="4" fontId="2" fillId="2" borderId="16" xfId="2" applyNumberFormat="1" applyFont="1" applyFill="1" applyBorder="1" applyAlignment="1">
      <alignment horizontal="center" wrapText="1"/>
    </xf>
    <xf numFmtId="4" fontId="2" fillId="2" borderId="17" xfId="2" applyNumberFormat="1" applyFont="1" applyFill="1" applyBorder="1" applyAlignment="1">
      <alignment horizontal="center" wrapText="1"/>
    </xf>
    <xf numFmtId="0" fontId="3" fillId="0" borderId="25" xfId="2" applyFont="1" applyBorder="1" applyAlignment="1">
      <alignment horizontal="center" wrapText="1"/>
    </xf>
    <xf numFmtId="164" fontId="4" fillId="3" borderId="26" xfId="0" applyNumberFormat="1" applyFont="1" applyFill="1" applyBorder="1" applyAlignment="1">
      <alignment horizontal="center"/>
    </xf>
    <xf numFmtId="4" fontId="5" fillId="3" borderId="26" xfId="0" applyNumberFormat="1" applyFont="1" applyFill="1" applyBorder="1" applyAlignment="1">
      <alignment horizontal="center" wrapText="1"/>
    </xf>
    <xf numFmtId="4" fontId="4" fillId="3" borderId="26" xfId="1" applyNumberFormat="1" applyFont="1" applyFill="1" applyBorder="1" applyAlignment="1">
      <alignment horizontal="center"/>
    </xf>
    <xf numFmtId="4" fontId="4" fillId="3" borderId="26" xfId="0" applyNumberFormat="1" applyFont="1" applyFill="1" applyBorder="1" applyAlignment="1">
      <alignment horizontal="center"/>
    </xf>
    <xf numFmtId="0" fontId="7" fillId="4" borderId="26" xfId="3" applyFont="1" applyFill="1" applyBorder="1" applyAlignment="1">
      <alignment horizontal="center" wrapText="1"/>
    </xf>
    <xf numFmtId="4" fontId="8" fillId="0" borderId="26" xfId="3" applyNumberFormat="1" applyFont="1" applyFill="1" applyBorder="1" applyAlignment="1">
      <alignment horizontal="center" wrapText="1"/>
    </xf>
    <xf numFmtId="2" fontId="8" fillId="0" borderId="26" xfId="0" applyNumberFormat="1" applyFont="1" applyBorder="1" applyAlignment="1">
      <alignment horizontal="center"/>
    </xf>
    <xf numFmtId="0" fontId="8" fillId="0" borderId="26" xfId="0" applyFont="1" applyBorder="1"/>
    <xf numFmtId="4" fontId="8" fillId="0" borderId="26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0" fillId="0" borderId="26" xfId="0" applyBorder="1"/>
    <xf numFmtId="0" fontId="7" fillId="4" borderId="26" xfId="3" applyFont="1" applyFill="1" applyBorder="1" applyAlignment="1">
      <alignment horizontal="center" vertical="center" wrapText="1"/>
    </xf>
    <xf numFmtId="4" fontId="2" fillId="0" borderId="26" xfId="3" applyNumberFormat="1" applyFont="1" applyFill="1" applyBorder="1" applyAlignment="1">
      <alignment horizontal="center" wrapText="1"/>
    </xf>
    <xf numFmtId="0" fontId="2" fillId="0" borderId="26" xfId="3" applyFont="1" applyFill="1" applyBorder="1" applyAlignment="1">
      <alignment horizontal="center" wrapText="1"/>
    </xf>
    <xf numFmtId="0" fontId="8" fillId="0" borderId="26" xfId="3" applyFont="1" applyFill="1" applyBorder="1" applyAlignment="1">
      <alignment horizontal="center" vertical="center" wrapText="1"/>
    </xf>
    <xf numFmtId="0" fontId="8" fillId="0" borderId="26" xfId="3" applyFont="1" applyFill="1" applyBorder="1" applyAlignment="1">
      <alignment vertical="center" wrapText="1"/>
    </xf>
    <xf numFmtId="0" fontId="8" fillId="0" borderId="26" xfId="3" applyFont="1" applyFill="1" applyBorder="1" applyAlignment="1">
      <alignment horizontal="center" wrapText="1"/>
    </xf>
    <xf numFmtId="4" fontId="9" fillId="5" borderId="26" xfId="0" applyNumberFormat="1" applyFont="1" applyFill="1" applyBorder="1" applyAlignment="1">
      <alignment horizontal="center" vertical="center"/>
    </xf>
    <xf numFmtId="0" fontId="9" fillId="0" borderId="26" xfId="3" applyFont="1" applyFill="1" applyBorder="1" applyAlignment="1">
      <alignment horizontal="left" vertical="center" wrapText="1"/>
    </xf>
    <xf numFmtId="4" fontId="9" fillId="0" borderId="26" xfId="3" applyNumberFormat="1" applyFont="1" applyFill="1" applyBorder="1" applyAlignment="1">
      <alignment horizontal="center" wrapText="1"/>
    </xf>
    <xf numFmtId="4" fontId="9" fillId="0" borderId="26" xfId="0" applyNumberFormat="1" applyFont="1" applyFill="1" applyBorder="1" applyAlignment="1">
      <alignment horizontal="center"/>
    </xf>
    <xf numFmtId="0" fontId="8" fillId="0" borderId="26" xfId="0" applyFont="1" applyFill="1" applyBorder="1" applyAlignment="1">
      <alignment horizontal="left" wrapText="1"/>
    </xf>
    <xf numFmtId="4" fontId="9" fillId="0" borderId="26" xfId="1" applyNumberFormat="1" applyFont="1" applyFill="1" applyBorder="1" applyAlignment="1">
      <alignment horizontal="center"/>
    </xf>
    <xf numFmtId="4" fontId="9" fillId="5" borderId="26" xfId="1" applyNumberFormat="1" applyFont="1" applyFill="1" applyBorder="1" applyAlignment="1">
      <alignment horizontal="center"/>
    </xf>
    <xf numFmtId="4" fontId="9" fillId="5" borderId="26" xfId="0" applyNumberFormat="1" applyFont="1" applyFill="1" applyBorder="1" applyAlignment="1">
      <alignment horizontal="center"/>
    </xf>
    <xf numFmtId="0" fontId="10" fillId="5" borderId="26" xfId="0" applyFont="1" applyFill="1" applyBorder="1" applyAlignment="1">
      <alignment horizontal="center" vertical="center" wrapText="1"/>
    </xf>
    <xf numFmtId="4" fontId="8" fillId="5" borderId="26" xfId="0" applyNumberFormat="1" applyFont="1" applyFill="1" applyBorder="1" applyAlignment="1">
      <alignment horizontal="center"/>
    </xf>
    <xf numFmtId="0" fontId="8" fillId="0" borderId="26" xfId="0" applyFont="1" applyFill="1" applyBorder="1" applyAlignment="1">
      <alignment horizontal="left" vertical="center" wrapText="1"/>
    </xf>
    <xf numFmtId="4" fontId="8" fillId="0" borderId="26" xfId="1" applyNumberFormat="1" applyFont="1" applyFill="1" applyBorder="1" applyAlignment="1">
      <alignment horizontal="center"/>
    </xf>
    <xf numFmtId="4" fontId="8" fillId="0" borderId="26" xfId="0" applyNumberFormat="1" applyFont="1" applyFill="1" applyBorder="1" applyAlignment="1">
      <alignment horizontal="center"/>
    </xf>
    <xf numFmtId="0" fontId="0" fillId="0" borderId="27" xfId="0" applyBorder="1"/>
    <xf numFmtId="0" fontId="8" fillId="5" borderId="26" xfId="3" applyFont="1" applyFill="1" applyBorder="1" applyAlignment="1">
      <alignment horizontal="left" wrapText="1"/>
    </xf>
    <xf numFmtId="0" fontId="8" fillId="5" borderId="26" xfId="3" applyFont="1" applyFill="1" applyBorder="1" applyAlignment="1">
      <alignment horizontal="center" wrapText="1"/>
    </xf>
    <xf numFmtId="0" fontId="8" fillId="5" borderId="28" xfId="3" applyFont="1" applyFill="1" applyBorder="1" applyAlignment="1">
      <alignment horizontal="center" vertical="center" wrapText="1"/>
    </xf>
    <xf numFmtId="0" fontId="8" fillId="5" borderId="28" xfId="3" applyFont="1" applyFill="1" applyBorder="1" applyAlignment="1">
      <alignment horizontal="left" vertical="center" wrapText="1"/>
    </xf>
    <xf numFmtId="0" fontId="8" fillId="5" borderId="28" xfId="3" applyFont="1" applyFill="1" applyBorder="1" applyAlignment="1">
      <alignment horizontal="center" wrapText="1"/>
    </xf>
    <xf numFmtId="164" fontId="3" fillId="0" borderId="26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3" applyFont="1" applyBorder="1" applyAlignment="1">
      <alignment horizontal="left" wrapText="1"/>
    </xf>
    <xf numFmtId="4" fontId="9" fillId="0" borderId="26" xfId="3" applyNumberFormat="1" applyFont="1" applyBorder="1" applyAlignment="1">
      <alignment horizontal="center" wrapText="1"/>
    </xf>
    <xf numFmtId="0" fontId="9" fillId="0" borderId="26" xfId="3" applyFont="1" applyBorder="1" applyAlignment="1">
      <alignment horizontal="center" wrapText="1"/>
    </xf>
    <xf numFmtId="2" fontId="9" fillId="0" borderId="26" xfId="3" applyNumberFormat="1" applyFont="1" applyFill="1" applyBorder="1" applyAlignment="1">
      <alignment horizontal="center" vertical="center" wrapText="1"/>
    </xf>
    <xf numFmtId="0" fontId="8" fillId="0" borderId="26" xfId="3" applyFont="1" applyBorder="1" applyAlignment="1">
      <alignment horizontal="left" wrapText="1"/>
    </xf>
    <xf numFmtId="4" fontId="8" fillId="0" borderId="26" xfId="3" applyNumberFormat="1" applyFont="1" applyBorder="1" applyAlignment="1">
      <alignment horizontal="center" wrapText="1"/>
    </xf>
    <xf numFmtId="0" fontId="8" fillId="0" borderId="26" xfId="3" applyFont="1" applyBorder="1" applyAlignment="1">
      <alignment horizontal="center" wrapText="1"/>
    </xf>
    <xf numFmtId="0" fontId="9" fillId="0" borderId="26" xfId="0" applyFont="1" applyFill="1" applyBorder="1" applyAlignment="1">
      <alignment horizontal="left" vertical="center" wrapText="1"/>
    </xf>
    <xf numFmtId="2" fontId="9" fillId="0" borderId="26" xfId="3" applyNumberFormat="1" applyFont="1" applyFill="1" applyBorder="1" applyAlignment="1">
      <alignment horizontal="center" wrapText="1"/>
    </xf>
    <xf numFmtId="4" fontId="9" fillId="5" borderId="26" xfId="3" applyNumberFormat="1" applyFont="1" applyFill="1" applyBorder="1" applyAlignment="1">
      <alignment horizontal="center" wrapText="1"/>
    </xf>
    <xf numFmtId="0" fontId="9" fillId="5" borderId="26" xfId="3" applyFont="1" applyFill="1" applyBorder="1" applyAlignment="1">
      <alignment horizontal="center" wrapText="1"/>
    </xf>
    <xf numFmtId="0" fontId="9" fillId="5" borderId="26" xfId="0" applyFont="1" applyFill="1" applyBorder="1" applyAlignment="1">
      <alignment horizontal="left" vertical="center" wrapText="1"/>
    </xf>
    <xf numFmtId="0" fontId="11" fillId="5" borderId="27" xfId="3" applyFont="1" applyFill="1" applyBorder="1" applyAlignment="1">
      <alignment horizontal="center" wrapText="1"/>
    </xf>
    <xf numFmtId="0" fontId="9" fillId="5" borderId="27" xfId="0" applyFont="1" applyFill="1" applyBorder="1"/>
    <xf numFmtId="164" fontId="9" fillId="5" borderId="27" xfId="0" applyNumberFormat="1" applyFont="1" applyFill="1" applyBorder="1" applyAlignment="1">
      <alignment horizontal="center"/>
    </xf>
    <xf numFmtId="4" fontId="9" fillId="5" borderId="27" xfId="0" applyNumberFormat="1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_Capellan Lebron" xfId="3"/>
    <cellStyle name="Normal_parque de la union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0</xdr:rowOff>
    </xdr:from>
    <xdr:to>
      <xdr:col>1</xdr:col>
      <xdr:colOff>807423</xdr:colOff>
      <xdr:row>5</xdr:row>
      <xdr:rowOff>181454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0"/>
          <a:ext cx="969348" cy="1133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B13" sqref="B13"/>
    </sheetView>
  </sheetViews>
  <sheetFormatPr baseColWidth="10" defaultRowHeight="15" x14ac:dyDescent="0.25"/>
  <cols>
    <col min="1" max="1" width="12.7109375" customWidth="1"/>
    <col min="2" max="2" width="44.42578125" customWidth="1"/>
    <col min="3" max="3" width="12.5703125" customWidth="1"/>
    <col min="4" max="4" width="11.42578125" customWidth="1"/>
  </cols>
  <sheetData>
    <row r="1" spans="1:7" x14ac:dyDescent="0.25">
      <c r="F1" s="1"/>
    </row>
    <row r="2" spans="1:7" x14ac:dyDescent="0.25">
      <c r="A2" s="2"/>
      <c r="B2" s="3" t="s">
        <v>0</v>
      </c>
      <c r="C2" s="3"/>
      <c r="D2" s="3"/>
      <c r="E2" s="3"/>
      <c r="F2" s="3"/>
      <c r="G2" s="3"/>
    </row>
    <row r="3" spans="1:7" x14ac:dyDescent="0.25">
      <c r="A3" s="3" t="s">
        <v>1</v>
      </c>
      <c r="B3" s="3"/>
      <c r="C3" s="3"/>
      <c r="D3" s="3"/>
      <c r="E3" s="3"/>
      <c r="F3" s="3"/>
      <c r="G3" s="3"/>
    </row>
    <row r="4" spans="1:7" x14ac:dyDescent="0.25">
      <c r="A4" s="2"/>
      <c r="B4" s="3"/>
      <c r="C4" s="3"/>
      <c r="D4" s="3"/>
      <c r="E4" s="3"/>
      <c r="F4" s="3"/>
      <c r="G4" s="4"/>
    </row>
    <row r="5" spans="1:7" x14ac:dyDescent="0.25">
      <c r="A5" s="5" t="s">
        <v>2</v>
      </c>
      <c r="B5" s="5"/>
      <c r="C5" s="5"/>
      <c r="D5" s="5"/>
      <c r="E5" s="5"/>
      <c r="F5" s="5"/>
      <c r="G5" s="5"/>
    </row>
    <row r="6" spans="1:7" x14ac:dyDescent="0.25">
      <c r="A6" s="5" t="s">
        <v>3</v>
      </c>
      <c r="B6" s="5"/>
      <c r="C6" s="5"/>
      <c r="D6" s="5"/>
      <c r="E6" s="5"/>
      <c r="F6" s="5"/>
      <c r="G6" s="5"/>
    </row>
    <row r="7" spans="1:7" ht="15.75" thickBot="1" x14ac:dyDescent="0.3">
      <c r="A7" s="6"/>
      <c r="B7" s="7"/>
      <c r="C7" s="8"/>
      <c r="D7" s="9"/>
      <c r="E7" s="8"/>
      <c r="F7" s="10"/>
      <c r="G7" s="11"/>
    </row>
    <row r="8" spans="1:7" ht="105" customHeight="1" thickTop="1" thickBot="1" x14ac:dyDescent="0.3">
      <c r="A8" s="12" t="s">
        <v>4</v>
      </c>
      <c r="B8" s="13" t="s">
        <v>5</v>
      </c>
      <c r="C8" s="14"/>
      <c r="D8" s="15"/>
      <c r="E8" s="16" t="s">
        <v>6</v>
      </c>
      <c r="F8" s="17" t="s">
        <v>7</v>
      </c>
      <c r="G8" s="18"/>
    </row>
    <row r="9" spans="1:7" ht="30" thickBot="1" x14ac:dyDescent="0.3">
      <c r="A9" s="19" t="s">
        <v>8</v>
      </c>
      <c r="B9" s="17" t="s">
        <v>9</v>
      </c>
      <c r="C9" s="20"/>
      <c r="D9" s="18"/>
      <c r="E9" s="21" t="s">
        <v>10</v>
      </c>
      <c r="F9" s="22" t="s">
        <v>11</v>
      </c>
      <c r="G9" s="23"/>
    </row>
    <row r="10" spans="1:7" ht="15.75" thickBot="1" x14ac:dyDescent="0.3">
      <c r="A10" s="19" t="s">
        <v>12</v>
      </c>
      <c r="B10" s="24" t="s">
        <v>13</v>
      </c>
      <c r="C10" s="25"/>
      <c r="D10" s="26"/>
      <c r="E10" s="21" t="s">
        <v>14</v>
      </c>
      <c r="F10" s="27" t="s">
        <v>15</v>
      </c>
      <c r="G10" s="28"/>
    </row>
    <row r="11" spans="1:7" ht="15.75" thickBot="1" x14ac:dyDescent="0.3">
      <c r="A11" s="29" t="s">
        <v>16</v>
      </c>
      <c r="B11" s="30">
        <v>45737</v>
      </c>
      <c r="C11" s="31"/>
      <c r="D11" s="32"/>
      <c r="E11" s="33" t="s">
        <v>17</v>
      </c>
      <c r="F11" s="34">
        <v>0</v>
      </c>
      <c r="G11" s="35" t="s">
        <v>18</v>
      </c>
    </row>
    <row r="12" spans="1:7" ht="15.75" thickBot="1" x14ac:dyDescent="0.3">
      <c r="A12" s="36" t="s">
        <v>19</v>
      </c>
      <c r="B12" s="37"/>
      <c r="C12" s="38" t="s">
        <v>20</v>
      </c>
      <c r="D12" s="38" t="s">
        <v>21</v>
      </c>
      <c r="E12" s="38" t="s">
        <v>22</v>
      </c>
      <c r="F12" s="39" t="s">
        <v>21</v>
      </c>
      <c r="G12" s="40" t="s">
        <v>18</v>
      </c>
    </row>
    <row r="13" spans="1:7" ht="15.75" thickBot="1" x14ac:dyDescent="0.3">
      <c r="A13" s="36" t="s">
        <v>23</v>
      </c>
      <c r="B13" s="37"/>
      <c r="C13" s="41" t="s">
        <v>24</v>
      </c>
      <c r="D13" s="42"/>
      <c r="E13" s="41" t="s">
        <v>25</v>
      </c>
      <c r="F13" s="42"/>
      <c r="G13" s="40"/>
    </row>
    <row r="14" spans="1:7" ht="15.75" thickBot="1" x14ac:dyDescent="0.3">
      <c r="A14" s="43"/>
      <c r="B14" s="44"/>
      <c r="C14" s="45" t="s">
        <v>26</v>
      </c>
      <c r="D14" s="46"/>
      <c r="E14" s="41" t="s">
        <v>27</v>
      </c>
      <c r="F14" s="42"/>
      <c r="G14" s="47"/>
    </row>
    <row r="16" spans="1:7" x14ac:dyDescent="0.25">
      <c r="A16" s="48" t="s">
        <v>28</v>
      </c>
      <c r="B16" s="49" t="s">
        <v>29</v>
      </c>
      <c r="C16" s="50" t="s">
        <v>30</v>
      </c>
      <c r="D16" s="51" t="s">
        <v>31</v>
      </c>
    </row>
    <row r="18" spans="1:4" ht="15.75" x14ac:dyDescent="0.25">
      <c r="A18" s="52" t="s">
        <v>32</v>
      </c>
      <c r="B18" s="52" t="s">
        <v>33</v>
      </c>
      <c r="C18" s="53"/>
      <c r="D18" s="53"/>
    </row>
    <row r="19" spans="1:4" ht="15.75" x14ac:dyDescent="0.25">
      <c r="A19" s="54">
        <v>1.01</v>
      </c>
      <c r="B19" s="55" t="s">
        <v>34</v>
      </c>
      <c r="C19" s="56">
        <v>2</v>
      </c>
      <c r="D19" s="57" t="s">
        <v>35</v>
      </c>
    </row>
    <row r="20" spans="1:4" x14ac:dyDescent="0.25">
      <c r="A20" s="58"/>
      <c r="B20" s="58"/>
      <c r="C20" s="58"/>
      <c r="D20" s="58"/>
    </row>
    <row r="21" spans="1:4" ht="15.75" x14ac:dyDescent="0.25">
      <c r="A21" s="59" t="s">
        <v>36</v>
      </c>
      <c r="B21" s="59" t="s">
        <v>37</v>
      </c>
      <c r="C21" s="60"/>
      <c r="D21" s="61"/>
    </row>
    <row r="22" spans="1:4" ht="45" x14ac:dyDescent="0.25">
      <c r="A22" s="62">
        <v>2.0099999999999998</v>
      </c>
      <c r="B22" s="63" t="s">
        <v>38</v>
      </c>
      <c r="C22" s="53">
        <f>(190*1*1)</f>
        <v>190</v>
      </c>
      <c r="D22" s="64" t="s">
        <v>39</v>
      </c>
    </row>
    <row r="23" spans="1:4" ht="15.75" x14ac:dyDescent="0.25">
      <c r="A23" s="62">
        <f>A22+0.01</f>
        <v>2.0199999999999996</v>
      </c>
      <c r="B23" s="63" t="s">
        <v>40</v>
      </c>
      <c r="C23" s="56">
        <f>(1*1)*2</f>
        <v>2</v>
      </c>
      <c r="D23" s="57" t="s">
        <v>41</v>
      </c>
    </row>
    <row r="24" spans="1:4" ht="15.75" x14ac:dyDescent="0.25">
      <c r="A24" s="62">
        <f t="shared" ref="A24:A25" si="0">A23+0.01</f>
        <v>2.0299999999999994</v>
      </c>
      <c r="B24" s="63" t="s">
        <v>42</v>
      </c>
      <c r="C24" s="56">
        <f>122.19*1</f>
        <v>122.19</v>
      </c>
      <c r="D24" s="57" t="s">
        <v>41</v>
      </c>
    </row>
    <row r="25" spans="1:4" ht="15.75" x14ac:dyDescent="0.25">
      <c r="A25" s="62">
        <f t="shared" si="0"/>
        <v>2.0399999999999991</v>
      </c>
      <c r="B25" s="63" t="s">
        <v>43</v>
      </c>
      <c r="C25" s="56">
        <f>122.19*1</f>
        <v>122.19</v>
      </c>
      <c r="D25" s="57" t="s">
        <v>18</v>
      </c>
    </row>
    <row r="26" spans="1:4" x14ac:dyDescent="0.25">
      <c r="A26" s="58"/>
      <c r="B26" s="58"/>
      <c r="C26" s="58"/>
      <c r="D26" s="58"/>
    </row>
    <row r="27" spans="1:4" ht="31.5" x14ac:dyDescent="0.25">
      <c r="A27" s="59" t="s">
        <v>44</v>
      </c>
      <c r="B27" s="52" t="s">
        <v>45</v>
      </c>
      <c r="C27" s="53"/>
      <c r="D27" s="64"/>
    </row>
    <row r="28" spans="1:4" ht="45" x14ac:dyDescent="0.25">
      <c r="A28" s="65">
        <v>3.01</v>
      </c>
      <c r="B28" s="66" t="s">
        <v>46</v>
      </c>
      <c r="C28" s="67">
        <f>(190*1*1)-(190*0.3*0.3)</f>
        <v>172.9</v>
      </c>
      <c r="D28" s="64" t="s">
        <v>39</v>
      </c>
    </row>
    <row r="29" spans="1:4" ht="15.75" x14ac:dyDescent="0.25">
      <c r="A29" s="68">
        <f t="shared" ref="A29:A30" si="1">A28+0.01</f>
        <v>3.0199999999999996</v>
      </c>
      <c r="B29" s="69" t="s">
        <v>47</v>
      </c>
      <c r="C29" s="70">
        <f>(122.19*1*0.1)</f>
        <v>12.219000000000001</v>
      </c>
      <c r="D29" s="68" t="s">
        <v>39</v>
      </c>
    </row>
    <row r="30" spans="1:4" ht="30.75" x14ac:dyDescent="0.25">
      <c r="A30" s="68">
        <f t="shared" si="1"/>
        <v>3.0299999999999994</v>
      </c>
      <c r="B30" s="69" t="s">
        <v>48</v>
      </c>
      <c r="C30" s="71">
        <f>(305.48*0.45*0.1)*2</f>
        <v>27.493200000000002</v>
      </c>
      <c r="D30" s="72" t="s">
        <v>39</v>
      </c>
    </row>
    <row r="31" spans="1:4" x14ac:dyDescent="0.25">
      <c r="A31" s="58"/>
      <c r="B31" s="58"/>
      <c r="C31" s="58"/>
      <c r="D31" s="58"/>
    </row>
    <row r="32" spans="1:4" ht="15.75" x14ac:dyDescent="0.25">
      <c r="A32" s="59" t="s">
        <v>49</v>
      </c>
      <c r="B32" s="59" t="s">
        <v>50</v>
      </c>
      <c r="C32" s="73"/>
      <c r="D32" s="73"/>
    </row>
    <row r="33" spans="1:4" ht="75" x14ac:dyDescent="0.25">
      <c r="A33" s="74">
        <v>4.01</v>
      </c>
      <c r="B33" s="75" t="s">
        <v>51</v>
      </c>
      <c r="C33" s="76">
        <f>(122.19)</f>
        <v>122.19</v>
      </c>
      <c r="D33" s="77" t="s">
        <v>52</v>
      </c>
    </row>
    <row r="34" spans="1:4" ht="75" x14ac:dyDescent="0.25">
      <c r="A34" s="74">
        <f>A33+0.01</f>
        <v>4.0199999999999996</v>
      </c>
      <c r="B34" s="75" t="s">
        <v>53</v>
      </c>
      <c r="C34" s="76">
        <f>122.19*1</f>
        <v>122.19</v>
      </c>
      <c r="D34" s="77" t="s">
        <v>41</v>
      </c>
    </row>
    <row r="35" spans="1:4" ht="75" x14ac:dyDescent="0.25">
      <c r="A35" s="74">
        <f>A34+0.01</f>
        <v>4.0299999999999994</v>
      </c>
      <c r="B35" s="75" t="s">
        <v>54</v>
      </c>
      <c r="C35" s="76">
        <f>(122.19*1)</f>
        <v>122.19</v>
      </c>
      <c r="D35" s="77" t="s">
        <v>41</v>
      </c>
    </row>
    <row r="36" spans="1:4" x14ac:dyDescent="0.25">
      <c r="A36" s="78"/>
      <c r="B36" s="78"/>
      <c r="C36" s="78"/>
      <c r="D36" s="78"/>
    </row>
    <row r="37" spans="1:4" ht="47.25" x14ac:dyDescent="0.25">
      <c r="A37" s="52" t="s">
        <v>55</v>
      </c>
      <c r="B37" s="52" t="s">
        <v>56</v>
      </c>
      <c r="C37" s="79"/>
      <c r="D37" s="79"/>
    </row>
    <row r="38" spans="1:4" ht="45.75" x14ac:dyDescent="0.25">
      <c r="A38" s="80">
        <v>5.01</v>
      </c>
      <c r="B38" s="79" t="s">
        <v>57</v>
      </c>
      <c r="C38" s="67">
        <f xml:space="preserve"> (190*1*1)+(1*1)*2+(122.19*1*0.1)+(122.19*0.45*0.1)</f>
        <v>209.71754999999999</v>
      </c>
      <c r="D38" s="80" t="s">
        <v>39</v>
      </c>
    </row>
    <row r="39" spans="1:4" ht="15.75" x14ac:dyDescent="0.25">
      <c r="A39" s="81"/>
      <c r="B39" s="82"/>
      <c r="C39" s="83"/>
      <c r="D39" s="83"/>
    </row>
    <row r="40" spans="1:4" ht="31.5" x14ac:dyDescent="0.25">
      <c r="A40" s="59" t="s">
        <v>58</v>
      </c>
      <c r="B40" s="59" t="s">
        <v>59</v>
      </c>
      <c r="C40" s="84"/>
      <c r="D40" s="85"/>
    </row>
    <row r="41" spans="1:4" ht="75.75" x14ac:dyDescent="0.25">
      <c r="A41" s="86">
        <v>6.01</v>
      </c>
      <c r="B41" s="87" t="s">
        <v>60</v>
      </c>
      <c r="C41" s="88">
        <v>190</v>
      </c>
      <c r="D41" s="89" t="s">
        <v>18</v>
      </c>
    </row>
    <row r="42" spans="1:4" ht="45.75" x14ac:dyDescent="0.25">
      <c r="A42" s="86">
        <f>A41+0.01</f>
        <v>6.02</v>
      </c>
      <c r="B42" s="87" t="s">
        <v>61</v>
      </c>
      <c r="C42" s="88">
        <f>(1*1*0.2)*2</f>
        <v>0.4</v>
      </c>
      <c r="D42" s="89" t="s">
        <v>39</v>
      </c>
    </row>
    <row r="43" spans="1:4" ht="15.75" x14ac:dyDescent="0.25">
      <c r="A43" s="90"/>
      <c r="B43" s="91"/>
      <c r="C43" s="92"/>
      <c r="D43" s="93"/>
    </row>
    <row r="44" spans="1:4" ht="31.5" x14ac:dyDescent="0.25">
      <c r="A44" s="52" t="s">
        <v>62</v>
      </c>
      <c r="B44" s="52" t="s">
        <v>63</v>
      </c>
      <c r="C44" s="68"/>
      <c r="D44" s="72"/>
    </row>
    <row r="45" spans="1:4" ht="45" x14ac:dyDescent="0.25">
      <c r="A45" s="68">
        <v>7.01</v>
      </c>
      <c r="B45" s="94" t="s">
        <v>64</v>
      </c>
      <c r="C45" s="72">
        <v>11</v>
      </c>
      <c r="D45" s="72" t="s">
        <v>35</v>
      </c>
    </row>
    <row r="46" spans="1:4" ht="15.75" x14ac:dyDescent="0.25">
      <c r="A46" s="68"/>
      <c r="B46" s="94"/>
      <c r="C46" s="72"/>
      <c r="D46" s="72"/>
    </row>
    <row r="47" spans="1:4" ht="31.5" x14ac:dyDescent="0.25">
      <c r="A47" s="52" t="s">
        <v>65</v>
      </c>
      <c r="B47" s="52" t="s">
        <v>66</v>
      </c>
      <c r="C47" s="72"/>
      <c r="D47" s="72"/>
    </row>
    <row r="48" spans="1:4" ht="30" x14ac:dyDescent="0.25">
      <c r="A48" s="68">
        <v>8.01</v>
      </c>
      <c r="B48" s="94" t="s">
        <v>67</v>
      </c>
      <c r="C48" s="72">
        <v>11</v>
      </c>
      <c r="D48" s="72" t="s">
        <v>35</v>
      </c>
    </row>
    <row r="49" spans="1:4" ht="15.75" x14ac:dyDescent="0.25">
      <c r="A49" s="68"/>
      <c r="B49" s="94"/>
      <c r="C49" s="72"/>
      <c r="D49" s="72"/>
    </row>
    <row r="50" spans="1:4" ht="15.75" x14ac:dyDescent="0.25">
      <c r="A50" s="52" t="s">
        <v>68</v>
      </c>
      <c r="B50" s="52" t="s">
        <v>69</v>
      </c>
      <c r="C50" s="73"/>
      <c r="D50" s="73"/>
    </row>
    <row r="51" spans="1:4" ht="45.75" x14ac:dyDescent="0.25">
      <c r="A51" s="95">
        <v>9.01</v>
      </c>
      <c r="B51" s="79" t="s">
        <v>70</v>
      </c>
      <c r="C51" s="96">
        <v>1</v>
      </c>
      <c r="D51" s="97" t="s">
        <v>71</v>
      </c>
    </row>
    <row r="52" spans="1:4" x14ac:dyDescent="0.25">
      <c r="A52" s="58"/>
      <c r="B52" s="58"/>
      <c r="C52" s="58"/>
      <c r="D52" s="58"/>
    </row>
    <row r="53" spans="1:4" ht="15.75" x14ac:dyDescent="0.25">
      <c r="A53" s="52" t="s">
        <v>72</v>
      </c>
      <c r="B53" s="52" t="s">
        <v>73</v>
      </c>
      <c r="C53" s="58"/>
      <c r="D53" s="58"/>
    </row>
    <row r="54" spans="1:4" ht="15.75" x14ac:dyDescent="0.25">
      <c r="A54" s="95">
        <v>10.01</v>
      </c>
      <c r="B54" s="94" t="s">
        <v>74</v>
      </c>
      <c r="C54" s="96">
        <f>(305.48*1.5*0.1)</f>
        <v>45.822000000000003</v>
      </c>
      <c r="D54" s="97" t="s">
        <v>39</v>
      </c>
    </row>
    <row r="55" spans="1:4" ht="15.75" x14ac:dyDescent="0.25">
      <c r="A55" s="95">
        <f>A54+0.01</f>
        <v>10.02</v>
      </c>
      <c r="B55" s="94" t="s">
        <v>75</v>
      </c>
      <c r="C55" s="96">
        <v>310</v>
      </c>
      <c r="D55" s="97" t="s">
        <v>71</v>
      </c>
    </row>
    <row r="56" spans="1:4" ht="15.75" x14ac:dyDescent="0.25">
      <c r="A56" s="95">
        <f>A55+0.01</f>
        <v>10.029999999999999</v>
      </c>
      <c r="B56" s="94" t="s">
        <v>76</v>
      </c>
      <c r="C56" s="96">
        <v>35</v>
      </c>
      <c r="D56" s="97" t="s">
        <v>71</v>
      </c>
    </row>
    <row r="57" spans="1:4" ht="15.75" x14ac:dyDescent="0.25">
      <c r="A57" s="58"/>
      <c r="B57" s="58"/>
      <c r="C57" s="58"/>
      <c r="D57" s="97"/>
    </row>
    <row r="58" spans="1:4" ht="15.75" x14ac:dyDescent="0.25">
      <c r="A58" s="52" t="s">
        <v>77</v>
      </c>
      <c r="B58" s="52" t="s">
        <v>78</v>
      </c>
      <c r="C58" s="73"/>
      <c r="D58" s="97"/>
    </row>
    <row r="59" spans="1:4" ht="15.75" x14ac:dyDescent="0.25">
      <c r="A59" s="72">
        <v>11.01</v>
      </c>
      <c r="B59" s="98" t="s">
        <v>79</v>
      </c>
      <c r="C59" s="72">
        <v>1</v>
      </c>
      <c r="D59" s="97" t="s">
        <v>71</v>
      </c>
    </row>
    <row r="60" spans="1:4" ht="16.5" x14ac:dyDescent="0.3">
      <c r="A60" s="99"/>
      <c r="B60" s="100"/>
      <c r="C60" s="101"/>
      <c r="D60" s="102"/>
    </row>
  </sheetData>
  <mergeCells count="16">
    <mergeCell ref="C14:D14"/>
    <mergeCell ref="E14:F14"/>
    <mergeCell ref="B9:D9"/>
    <mergeCell ref="F9:G9"/>
    <mergeCell ref="B10:D10"/>
    <mergeCell ref="F10:G10"/>
    <mergeCell ref="B11:D11"/>
    <mergeCell ref="C13:D13"/>
    <mergeCell ref="E13:F13"/>
    <mergeCell ref="B2:G2"/>
    <mergeCell ref="A3:G3"/>
    <mergeCell ref="B4:F4"/>
    <mergeCell ref="A5:G5"/>
    <mergeCell ref="A6:G6"/>
    <mergeCell ref="B8:D8"/>
    <mergeCell ref="F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DE OBRA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Rojas</dc:creator>
  <cp:lastModifiedBy>Betty Rojas</cp:lastModifiedBy>
  <dcterms:created xsi:type="dcterms:W3CDTF">2025-04-11T16:48:48Z</dcterms:created>
  <dcterms:modified xsi:type="dcterms:W3CDTF">2025-04-11T16:49:25Z</dcterms:modified>
</cp:coreProperties>
</file>