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ty.rojas\Downloads\"/>
    </mc:Choice>
  </mc:AlternateContent>
  <bookViews>
    <workbookView xWindow="0" yWindow="0" windowWidth="24000" windowHeight="9135"/>
  </bookViews>
  <sheets>
    <sheet name="PRESUPUESTO DE OB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A57" i="1"/>
  <c r="C56" i="1"/>
  <c r="C53" i="1"/>
  <c r="C52" i="1"/>
  <c r="C49" i="1"/>
  <c r="A48" i="1"/>
  <c r="A49" i="1" s="1"/>
  <c r="C47" i="1"/>
  <c r="A47" i="1"/>
  <c r="C46" i="1"/>
  <c r="C43" i="1"/>
  <c r="D42" i="1"/>
  <c r="C42" i="1"/>
  <c r="C41" i="1"/>
  <c r="C40" i="1"/>
  <c r="C39" i="1"/>
  <c r="A39" i="1"/>
  <c r="A40" i="1" s="1"/>
  <c r="A41" i="1" s="1"/>
  <c r="A42" i="1" s="1"/>
  <c r="A43" i="1" s="1"/>
  <c r="C38" i="1"/>
  <c r="C35" i="1"/>
  <c r="A35" i="1"/>
  <c r="C34" i="1"/>
  <c r="C30" i="1"/>
  <c r="C26" i="1"/>
  <c r="A26" i="1"/>
  <c r="C25" i="1"/>
  <c r="A25" i="1"/>
  <c r="C24" i="1"/>
</calcChain>
</file>

<file path=xl/sharedStrings.xml><?xml version="1.0" encoding="utf-8"?>
<sst xmlns="http://schemas.openxmlformats.org/spreadsheetml/2006/main" count="93" uniqueCount="73">
  <si>
    <t xml:space="preserve">       Ayuntamiento Municipal de los Alcarrizos  (AMA)</t>
  </si>
  <si>
    <t>Productivo, Participativo y Solidario</t>
  </si>
  <si>
    <t>Dirección de Planeamiento Urbano e Infraestructura Municipal</t>
  </si>
  <si>
    <t>Departamento de Análisis, Costos y Presupuestos</t>
  </si>
  <si>
    <t>Proyecto:</t>
  </si>
  <si>
    <t>Ampliación de puente en la C/22(Puente Blanco) próximo esquina C/Federico Velásquez en la Piña -24 de Abril(Antiguo puente sucio). En la Región Sur I y II.Perteneciente al programa de Interconexión Interna del Municipio.</t>
  </si>
  <si>
    <t>Código:</t>
  </si>
  <si>
    <t>AMA-IM0225-P31M</t>
  </si>
  <si>
    <t>Región:</t>
  </si>
  <si>
    <t>Sur I y II</t>
  </si>
  <si>
    <t>DISEÑADO POR:</t>
  </si>
  <si>
    <t xml:space="preserve"> D. P.U.I.M</t>
  </si>
  <si>
    <t>Área Esq.:</t>
  </si>
  <si>
    <t>En la C/22(Puente Blanco) próximo esquina C/Federico Velásquez en la Piña -24 de Abril(Antiguo puente sucio)</t>
  </si>
  <si>
    <t>Estatus :</t>
  </si>
  <si>
    <t>Definitivo</t>
  </si>
  <si>
    <t>Fecha:</t>
  </si>
  <si>
    <t>Perímetro</t>
  </si>
  <si>
    <t>ml</t>
  </si>
  <si>
    <t>Desde</t>
  </si>
  <si>
    <t>Long.</t>
  </si>
  <si>
    <t>N/D</t>
  </si>
  <si>
    <t>Ancho</t>
  </si>
  <si>
    <t>Hasta</t>
  </si>
  <si>
    <t>Coordenada Norte</t>
  </si>
  <si>
    <t>Coordenada Este</t>
  </si>
  <si>
    <t>N°</t>
  </si>
  <si>
    <t>PARTIDAS</t>
  </si>
  <si>
    <t>CANTIDAD</t>
  </si>
  <si>
    <t>U</t>
  </si>
  <si>
    <t>I</t>
  </si>
  <si>
    <t>TRABAJOS  PRELIMINARES</t>
  </si>
  <si>
    <t>Valla informativa de la obra. 9x5.pie</t>
  </si>
  <si>
    <t>Ud.</t>
  </si>
  <si>
    <t>II</t>
  </si>
  <si>
    <t xml:space="preserve">MOVIMIENTO DE TIERRA </t>
  </si>
  <si>
    <t>Demolición de muros del puente existente en la Piña-24 de Abril (entorno al puente)(13.20*1.0)+(17.20*1.0)</t>
  </si>
  <si>
    <t>m2</t>
  </si>
  <si>
    <t>Demolición de aceras en la Piña-24 de Abril (entorno al puente) (100*1)*2</t>
  </si>
  <si>
    <t>Demolición de contenes en la Piña-24 de Abril (entorno al puente) (100)*2</t>
  </si>
  <si>
    <t>III</t>
  </si>
  <si>
    <t>BOTE DE MATERIAL INSERVIBLE PRODUCTO DEL CORTE DE TERRENO</t>
  </si>
  <si>
    <t>Carga y Bote de Material inservible de la calle en la Piña-24 de Abril (100*1)*2+(100)*2+(13.20*1.0)+(17.20*1.0)</t>
  </si>
  <si>
    <t>m3</t>
  </si>
  <si>
    <t>IV</t>
  </si>
  <si>
    <t>RELLENO SUMINISTRO Y COMPACTACION</t>
  </si>
  <si>
    <t>Relleno de acera en la C/Puente Blanco próximo esquina C/Federico Velásquez en la Piña -24 de Abril. En la Región Sur I y II.(100*1.0*0.10)*2</t>
  </si>
  <si>
    <t>Telford para contenes en la C/Puente Blanco próximo esquina C/Federico Velásquez en la Piña -24 de Abril. En la Región Sur I y II.(100*0.45*0.10)*2</t>
  </si>
  <si>
    <t>V</t>
  </si>
  <si>
    <t>PUENTE TIPO CAJON</t>
  </si>
  <si>
    <t>Viga de amarre 20x20 4 f 3/8" - 3/8"@0.20m en la C/Puente Blanco próximo esquina C/Federico Velásquez en la Piña -24 de Abril. En la Región Sur I y II.(15.20*0.20*0.20)</t>
  </si>
  <si>
    <t>Viga de amarre 20x20 4 f 3/8" - 3/8"@0.20m en la C/Puente Blanco próximo esquina C/Federico Velásquez en la Piña -24 de Abril. En la Región Sur I y II.(19.20*0.20*0.20)</t>
  </si>
  <si>
    <t>Viga de amarre20x20 4 f 3/8" - 3/8"@0.20m en la C/Puente Blanco próximo esquina C/Federico Velásquez en la Piña -24 de Abril. En la Región Sur I y II.(1.0*0.20*0.20)*6</t>
  </si>
  <si>
    <t>Construcción  muros doblemente armado con Ø3/4" @0.30m en la dirección vertical  y Ø1/2@0.18m en la dirección horizontal  con un espesor de 0.40m,   (1.20*2.0*0.40)*4) (Hormigón industrial  210.00 kg/cm2 con bomba  ).</t>
  </si>
  <si>
    <t>Construcción de losa doblemente armada de espesor 0.25m con Ø3/4 @0.21m en la dirección corta y Ø1/2 @0.26m en dirección larga primera camada, y Ø1/2@0.25m ambas direcciones segunda camada (13.20*0.12*1.0)+(17.20*0.12*1.0)( Dos losas)(Hormigón industrial  210.00 kg/cm2 con bomba  )</t>
  </si>
  <si>
    <t>Construcción de viga guardarueda de espesor 0.15m con Ø3/8"y Ø1/2"@0.15m en la primera camada,  Ø3/8"@0.15m  y de Ø1/2" @ 0.15m segunda camada (13.20*0.12*1.0)*2+(17.20*0.12*1.0)*2(Hormigón  industrial210.00 kg/cm2.</t>
  </si>
  <si>
    <t>VI</t>
  </si>
  <si>
    <t>CONSTRUCCION DE MURO ENCACHE</t>
  </si>
  <si>
    <t>Construcción de muro de encache alrededor del puente 100 ml de agua abajo y 100 ml de agua arriba.(50*2)*2+(50*2)*2 (Cuatro muros)</t>
  </si>
  <si>
    <t>Construcción piso de encache (100*1)</t>
  </si>
  <si>
    <t>Construcción de Zabaleta 200 ml</t>
  </si>
  <si>
    <t>Pañete de muros de encache (50*2)*2+(50*2)*2( Cuatro muros)</t>
  </si>
  <si>
    <t>VII</t>
  </si>
  <si>
    <t xml:space="preserve">HORMIGON SIMPLE </t>
  </si>
  <si>
    <t xml:space="preserve">Construcción de contenes  próximo al puente  (100 ml)*2 </t>
  </si>
  <si>
    <t xml:space="preserve">Construcción de aceras  próximo al puente (100*1)*2 </t>
  </si>
  <si>
    <t>VIII</t>
  </si>
  <si>
    <t>MISCELANEA</t>
  </si>
  <si>
    <t>Baranda de puente en la C/Puente Blanco próximo esquina C/Federico Velásquez en la Piña -24 de Abril. En la Región Sur I y II.(13.20*1.25)+(17.20*1.25)</t>
  </si>
  <si>
    <t>Pintura de baranda de puente en la C/Puente Blanco próximo esquina C/Federico Velásquez en la Piña -24 de Abril. En la Región Sur I y II.(13.20*1.25)+(17.20*1.25)</t>
  </si>
  <si>
    <t>IX</t>
  </si>
  <si>
    <t>LIMPIEZA FINAL</t>
  </si>
  <si>
    <t>Limpieza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</si>
</sst>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3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3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ck">
        <color indexed="64"/>
      </right>
      <top style="thin">
        <color indexed="63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95">
    <xf numFmtId="0" fontId="0" fillId="0" borderId="0" xfId="0"/>
    <xf numFmtId="164" fontId="2" fillId="0" borderId="0" xfId="0" applyNumberFormat="1" applyFont="1" applyFill="1" applyAlignment="1">
      <alignment horizontal="center"/>
    </xf>
    <xf numFmtId="43" fontId="3" fillId="0" borderId="0" xfId="1" applyNumberFormat="1" applyFont="1" applyFill="1" applyAlignment="1">
      <alignment horizontal="center"/>
    </xf>
    <xf numFmtId="43" fontId="3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/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/>
    <xf numFmtId="164" fontId="4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Continuous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5" xfId="2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3" fillId="0" borderId="12" xfId="2" applyNumberFormat="1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3" fillId="0" borderId="17" xfId="2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4" fontId="3" fillId="0" borderId="21" xfId="2" applyNumberFormat="1" applyFont="1" applyBorder="1" applyAlignment="1">
      <alignment horizontal="center" wrapText="1"/>
    </xf>
    <xf numFmtId="4" fontId="3" fillId="0" borderId="22" xfId="2" applyNumberFormat="1" applyFont="1" applyBorder="1" applyAlignment="1">
      <alignment horizontal="center" wrapText="1"/>
    </xf>
    <xf numFmtId="0" fontId="3" fillId="0" borderId="23" xfId="2" applyFont="1" applyBorder="1" applyAlignment="1">
      <alignment horizontal="center" wrapText="1"/>
    </xf>
    <xf numFmtId="0" fontId="3" fillId="0" borderId="24" xfId="2" applyFont="1" applyBorder="1" applyAlignment="1">
      <alignment horizontal="center" vertical="center" wrapText="1"/>
    </xf>
    <xf numFmtId="15" fontId="2" fillId="0" borderId="0" xfId="2" applyNumberFormat="1" applyFont="1" applyBorder="1" applyAlignment="1">
      <alignment horizontal="center" wrapText="1"/>
    </xf>
    <xf numFmtId="4" fontId="3" fillId="0" borderId="0" xfId="2" applyNumberFormat="1" applyFont="1" applyBorder="1" applyAlignment="1">
      <alignment horizontal="center" wrapText="1"/>
    </xf>
    <xf numFmtId="0" fontId="3" fillId="0" borderId="25" xfId="2" applyFont="1" applyBorder="1" applyAlignment="1">
      <alignment horizontal="center" wrapText="1"/>
    </xf>
    <xf numFmtId="4" fontId="2" fillId="2" borderId="26" xfId="2" applyNumberFormat="1" applyFont="1" applyFill="1" applyBorder="1" applyAlignment="1">
      <alignment horizontal="center" wrapText="1"/>
    </xf>
    <xf numFmtId="4" fontId="2" fillId="2" borderId="27" xfId="2" applyNumberFormat="1" applyFont="1" applyFill="1" applyBorder="1" applyAlignment="1">
      <alignment horizontal="center" wrapText="1"/>
    </xf>
    <xf numFmtId="4" fontId="2" fillId="2" borderId="28" xfId="2" applyNumberFormat="1" applyFont="1" applyFill="1" applyBorder="1" applyAlignment="1">
      <alignment horizontal="center" wrapText="1"/>
    </xf>
    <xf numFmtId="4" fontId="2" fillId="2" borderId="29" xfId="2" applyNumberFormat="1" applyFont="1" applyFill="1" applyBorder="1" applyAlignment="1">
      <alignment wrapText="1"/>
    </xf>
    <xf numFmtId="4" fontId="2" fillId="2" borderId="30" xfId="2" applyNumberFormat="1" applyFont="1" applyFill="1" applyBorder="1" applyAlignment="1">
      <alignment wrapText="1"/>
    </xf>
    <xf numFmtId="0" fontId="3" fillId="0" borderId="31" xfId="2" applyFont="1" applyBorder="1" applyAlignment="1">
      <alignment horizontal="center" vertical="center" wrapText="1"/>
    </xf>
    <xf numFmtId="4" fontId="2" fillId="0" borderId="19" xfId="2" applyNumberFormat="1" applyFont="1" applyBorder="1" applyAlignment="1">
      <alignment horizontal="center" wrapText="1"/>
    </xf>
    <xf numFmtId="164" fontId="3" fillId="0" borderId="24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Continuous" wrapText="1"/>
    </xf>
    <xf numFmtId="4" fontId="3" fillId="0" borderId="0" xfId="1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43" fontId="3" fillId="0" borderId="25" xfId="1" applyNumberFormat="1" applyFont="1" applyFill="1" applyBorder="1" applyAlignment="1">
      <alignment horizontal="center"/>
    </xf>
    <xf numFmtId="164" fontId="4" fillId="3" borderId="32" xfId="0" applyNumberFormat="1" applyFont="1" applyFill="1" applyBorder="1" applyAlignment="1">
      <alignment horizontal="center"/>
    </xf>
    <xf numFmtId="4" fontId="4" fillId="3" borderId="29" xfId="0" applyNumberFormat="1" applyFont="1" applyFill="1" applyBorder="1" applyAlignment="1">
      <alignment horizontal="center" wrapText="1"/>
    </xf>
    <xf numFmtId="4" fontId="4" fillId="3" borderId="29" xfId="1" applyNumberFormat="1" applyFont="1" applyFill="1" applyBorder="1" applyAlignment="1">
      <alignment horizontal="center"/>
    </xf>
    <xf numFmtId="4" fontId="4" fillId="3" borderId="29" xfId="0" applyNumberFormat="1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 vertical="top" wrapText="1"/>
    </xf>
    <xf numFmtId="4" fontId="3" fillId="0" borderId="29" xfId="3" applyNumberFormat="1" applyFont="1" applyFill="1" applyBorder="1" applyAlignment="1">
      <alignment horizontal="center" wrapText="1"/>
    </xf>
    <xf numFmtId="2" fontId="3" fillId="0" borderId="29" xfId="0" applyNumberFormat="1" applyFont="1" applyBorder="1" applyAlignment="1">
      <alignment horizontal="center"/>
    </xf>
    <xf numFmtId="0" fontId="3" fillId="0" borderId="29" xfId="0" applyFont="1" applyBorder="1"/>
    <xf numFmtId="4" fontId="3" fillId="0" borderId="2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" fontId="2" fillId="0" borderId="29" xfId="3" applyNumberFormat="1" applyFont="1" applyFill="1" applyBorder="1" applyAlignment="1">
      <alignment horizontal="center" wrapText="1"/>
    </xf>
    <xf numFmtId="0" fontId="2" fillId="0" borderId="29" xfId="3" applyFont="1" applyFill="1" applyBorder="1" applyAlignment="1">
      <alignment horizontal="center" wrapText="1"/>
    </xf>
    <xf numFmtId="0" fontId="3" fillId="5" borderId="29" xfId="3" applyFont="1" applyFill="1" applyBorder="1" applyAlignment="1">
      <alignment horizontal="left" wrapText="1"/>
    </xf>
    <xf numFmtId="0" fontId="0" fillId="0" borderId="29" xfId="0" applyBorder="1"/>
    <xf numFmtId="0" fontId="7" fillId="4" borderId="29" xfId="0" applyFont="1" applyFill="1" applyBorder="1" applyAlignment="1">
      <alignment horizontal="center" vertical="center" wrapText="1"/>
    </xf>
    <xf numFmtId="0" fontId="3" fillId="5" borderId="29" xfId="3" applyFont="1" applyFill="1" applyBorder="1" applyAlignment="1">
      <alignment horizontal="center" vertical="center" wrapText="1"/>
    </xf>
    <xf numFmtId="0" fontId="3" fillId="5" borderId="29" xfId="3" applyFont="1" applyFill="1" applyBorder="1" applyAlignment="1">
      <alignment horizontal="center" wrapText="1"/>
    </xf>
    <xf numFmtId="4" fontId="3" fillId="0" borderId="29" xfId="3" applyNumberFormat="1" applyFont="1" applyFill="1" applyBorder="1" applyAlignment="1">
      <alignment horizontal="center" vertical="center" wrapText="1"/>
    </xf>
    <xf numFmtId="0" fontId="3" fillId="0" borderId="29" xfId="3" applyFont="1" applyFill="1" applyBorder="1" applyAlignment="1">
      <alignment horizontal="center" vertical="center" wrapText="1"/>
    </xf>
    <xf numFmtId="4" fontId="8" fillId="0" borderId="29" xfId="3" applyNumberFormat="1" applyFont="1" applyFill="1" applyBorder="1" applyAlignment="1">
      <alignment horizontal="center" wrapText="1"/>
    </xf>
    <xf numFmtId="0" fontId="8" fillId="0" borderId="29" xfId="3" applyFont="1" applyFill="1" applyBorder="1" applyAlignment="1">
      <alignment horizontal="center" wrapText="1"/>
    </xf>
    <xf numFmtId="0" fontId="3" fillId="0" borderId="29" xfId="3" applyFont="1" applyFill="1" applyBorder="1" applyAlignment="1">
      <alignment horizontal="left" vertical="center" wrapText="1"/>
    </xf>
    <xf numFmtId="0" fontId="3" fillId="0" borderId="29" xfId="3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 vertical="center"/>
    </xf>
    <xf numFmtId="0" fontId="8" fillId="0" borderId="29" xfId="3" applyFont="1" applyFill="1" applyBorder="1" applyAlignment="1">
      <alignment horizontal="left" vertical="center" wrapText="1"/>
    </xf>
    <xf numFmtId="2" fontId="3" fillId="0" borderId="29" xfId="3" applyNumberFormat="1" applyFont="1" applyFill="1" applyBorder="1" applyAlignment="1">
      <alignment horizontal="center" vertical="center" wrapText="1"/>
    </xf>
    <xf numFmtId="0" fontId="3" fillId="0" borderId="29" xfId="3" applyFont="1" applyFill="1" applyBorder="1" applyAlignment="1">
      <alignment horizontal="left" vertical="top" wrapText="1"/>
    </xf>
    <xf numFmtId="4" fontId="8" fillId="5" borderId="29" xfId="3" applyNumberFormat="1" applyFont="1" applyFill="1" applyBorder="1" applyAlignment="1">
      <alignment horizontal="center" wrapText="1"/>
    </xf>
    <xf numFmtId="0" fontId="8" fillId="5" borderId="29" xfId="3" applyFont="1" applyFill="1" applyBorder="1" applyAlignment="1">
      <alignment horizontal="center" wrapText="1"/>
    </xf>
    <xf numFmtId="2" fontId="8" fillId="0" borderId="29" xfId="3" applyNumberFormat="1" applyFont="1" applyFill="1" applyBorder="1" applyAlignment="1">
      <alignment horizontal="center" vertical="center" wrapText="1"/>
    </xf>
    <xf numFmtId="0" fontId="3" fillId="0" borderId="29" xfId="3" applyFont="1" applyBorder="1" applyAlignment="1">
      <alignment horizontal="left" wrapText="1"/>
    </xf>
    <xf numFmtId="4" fontId="3" fillId="0" borderId="29" xfId="3" applyNumberFormat="1" applyFont="1" applyBorder="1" applyAlignment="1">
      <alignment horizontal="center" wrapText="1"/>
    </xf>
    <xf numFmtId="0" fontId="3" fillId="0" borderId="29" xfId="3" applyFont="1" applyBorder="1" applyAlignment="1">
      <alignment horizontal="center" wrapText="1"/>
    </xf>
    <xf numFmtId="4" fontId="3" fillId="0" borderId="29" xfId="3" applyNumberFormat="1" applyFont="1" applyBorder="1" applyAlignment="1">
      <alignment horizontal="center" vertical="center" wrapText="1"/>
    </xf>
    <xf numFmtId="0" fontId="3" fillId="0" borderId="29" xfId="3" applyFont="1" applyBorder="1" applyAlignment="1">
      <alignment horizontal="center" vertical="center" wrapText="1"/>
    </xf>
    <xf numFmtId="4" fontId="9" fillId="0" borderId="29" xfId="3" applyNumberFormat="1" applyFont="1" applyFill="1" applyBorder="1" applyAlignment="1">
      <alignment horizontal="center" wrapText="1"/>
    </xf>
    <xf numFmtId="0" fontId="9" fillId="0" borderId="29" xfId="3" applyFont="1" applyFill="1" applyBorder="1" applyAlignment="1">
      <alignment horizontal="center" wrapText="1"/>
    </xf>
    <xf numFmtId="0" fontId="8" fillId="0" borderId="29" xfId="0" applyFont="1" applyBorder="1" applyAlignment="1">
      <alignment horizontal="center"/>
    </xf>
    <xf numFmtId="0" fontId="8" fillId="0" borderId="29" xfId="3" applyFont="1" applyBorder="1" applyAlignment="1">
      <alignment horizontal="left" wrapText="1"/>
    </xf>
    <xf numFmtId="4" fontId="8" fillId="0" borderId="29" xfId="3" applyNumberFormat="1" applyFont="1" applyBorder="1" applyAlignment="1">
      <alignment horizontal="center" wrapText="1"/>
    </xf>
    <xf numFmtId="0" fontId="8" fillId="0" borderId="29" xfId="3" applyFont="1" applyBorder="1" applyAlignment="1">
      <alignment horizontal="center" wrapText="1"/>
    </xf>
  </cellXfs>
  <cellStyles count="4">
    <cellStyle name="Millares" xfId="1" builtinId="3"/>
    <cellStyle name="Normal" xfId="0" builtinId="0"/>
    <cellStyle name="Normal_Capellan Lebron" xfId="3"/>
    <cellStyle name="Normal_parque de la union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31749</xdr:rowOff>
    </xdr:from>
    <xdr:to>
      <xdr:col>1</xdr:col>
      <xdr:colOff>649431</xdr:colOff>
      <xdr:row>7</xdr:row>
      <xdr:rowOff>109970</xdr:rowOff>
    </xdr:to>
    <xdr:pic>
      <xdr:nvPicPr>
        <xdr:cNvPr id="3" name="Imagen 2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31749"/>
          <a:ext cx="1363807" cy="14117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G30" sqref="G30"/>
    </sheetView>
  </sheetViews>
  <sheetFormatPr baseColWidth="10" defaultRowHeight="15" x14ac:dyDescent="0.25"/>
  <cols>
    <col min="1" max="1" width="12.7109375" customWidth="1"/>
    <col min="2" max="2" width="45.85546875" customWidth="1"/>
    <col min="3" max="3" width="12.85546875" customWidth="1"/>
    <col min="4" max="4" width="8.85546875" customWidth="1"/>
    <col min="5" max="5" width="13.85546875" customWidth="1"/>
    <col min="6" max="7" width="12.5703125" customWidth="1"/>
    <col min="8" max="8" width="29.85546875" customWidth="1"/>
  </cols>
  <sheetData>
    <row r="1" spans="1:8" ht="15.75" x14ac:dyDescent="0.25">
      <c r="A1" s="1"/>
      <c r="B1" s="2"/>
      <c r="C1" s="2"/>
      <c r="D1" s="2"/>
      <c r="E1" s="2"/>
      <c r="F1" s="2"/>
      <c r="G1" s="3"/>
    </row>
    <row r="2" spans="1:8" ht="15.75" x14ac:dyDescent="0.25">
      <c r="A2" s="1"/>
      <c r="B2" s="2" t="s">
        <v>0</v>
      </c>
      <c r="C2" s="2"/>
      <c r="D2" s="2"/>
      <c r="E2" s="2"/>
      <c r="F2" s="2"/>
      <c r="G2" s="2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</row>
    <row r="4" spans="1:8" ht="15.75" x14ac:dyDescent="0.25">
      <c r="A4" s="3"/>
      <c r="B4" s="3"/>
      <c r="C4" s="3"/>
      <c r="D4" s="3"/>
      <c r="E4" s="3"/>
      <c r="F4" s="3"/>
      <c r="G4" s="3"/>
    </row>
    <row r="5" spans="1:8" ht="15.75" customHeight="1" x14ac:dyDescent="0.25">
      <c r="A5" s="4" t="s">
        <v>2</v>
      </c>
      <c r="B5" s="4"/>
      <c r="C5" s="4"/>
      <c r="D5" s="4"/>
      <c r="E5" s="4"/>
      <c r="F5" s="4"/>
      <c r="G5" s="4"/>
      <c r="H5" s="5"/>
    </row>
    <row r="6" spans="1:8" ht="15.75" customHeight="1" x14ac:dyDescent="0.25">
      <c r="A6" s="6" t="s">
        <v>3</v>
      </c>
      <c r="B6" s="6"/>
      <c r="C6" s="6"/>
      <c r="D6" s="6"/>
      <c r="E6" s="6"/>
      <c r="F6" s="6"/>
      <c r="G6" s="6"/>
      <c r="H6" s="7"/>
    </row>
    <row r="7" spans="1:8" ht="15.75" x14ac:dyDescent="0.25">
      <c r="A7" s="8"/>
      <c r="B7" s="8"/>
      <c r="C7" s="8"/>
      <c r="D7" s="8"/>
      <c r="E7" s="8"/>
      <c r="F7" s="8"/>
      <c r="G7" s="8"/>
    </row>
    <row r="8" spans="1:8" ht="16.5" thickBot="1" x14ac:dyDescent="0.3">
      <c r="A8" s="8"/>
      <c r="B8" s="9"/>
      <c r="C8" s="10"/>
      <c r="D8" s="11"/>
      <c r="E8" s="10"/>
      <c r="F8" s="12"/>
      <c r="G8" s="13"/>
    </row>
    <row r="9" spans="1:8" ht="89.25" customHeight="1" thickTop="1" thickBot="1" x14ac:dyDescent="0.3">
      <c r="A9" s="14" t="s">
        <v>4</v>
      </c>
      <c r="B9" s="15" t="s">
        <v>5</v>
      </c>
      <c r="C9" s="16"/>
      <c r="D9" s="17"/>
      <c r="E9" s="18" t="s">
        <v>6</v>
      </c>
      <c r="F9" s="19" t="s">
        <v>7</v>
      </c>
      <c r="G9" s="20"/>
    </row>
    <row r="10" spans="1:8" ht="31.5" thickBot="1" x14ac:dyDescent="0.3">
      <c r="A10" s="21" t="s">
        <v>8</v>
      </c>
      <c r="B10" s="22" t="s">
        <v>9</v>
      </c>
      <c r="C10" s="23"/>
      <c r="D10" s="24"/>
      <c r="E10" s="25" t="s">
        <v>10</v>
      </c>
      <c r="F10" s="26" t="s">
        <v>11</v>
      </c>
      <c r="G10" s="27"/>
    </row>
    <row r="11" spans="1:8" ht="16.5" thickBot="1" x14ac:dyDescent="0.3">
      <c r="A11" s="21" t="s">
        <v>12</v>
      </c>
      <c r="B11" s="22" t="s">
        <v>13</v>
      </c>
      <c r="C11" s="23"/>
      <c r="D11" s="24"/>
      <c r="E11" s="25" t="s">
        <v>14</v>
      </c>
      <c r="F11" s="28" t="s">
        <v>15</v>
      </c>
      <c r="G11" s="29"/>
    </row>
    <row r="12" spans="1:8" ht="16.5" thickBot="1" x14ac:dyDescent="0.3">
      <c r="A12" s="30" t="s">
        <v>16</v>
      </c>
      <c r="B12" s="31">
        <v>45705</v>
      </c>
      <c r="C12" s="32"/>
      <c r="D12" s="33"/>
      <c r="E12" s="34" t="s">
        <v>17</v>
      </c>
      <c r="F12" s="35">
        <v>0</v>
      </c>
      <c r="G12" s="36" t="s">
        <v>18</v>
      </c>
    </row>
    <row r="13" spans="1:8" ht="15.75" x14ac:dyDescent="0.25">
      <c r="A13" s="37" t="s">
        <v>19</v>
      </c>
      <c r="B13" s="38"/>
      <c r="C13" s="39" t="s">
        <v>20</v>
      </c>
      <c r="D13" s="39" t="s">
        <v>21</v>
      </c>
      <c r="E13" s="39" t="s">
        <v>22</v>
      </c>
      <c r="F13" s="39" t="s">
        <v>21</v>
      </c>
      <c r="G13" s="40" t="s">
        <v>18</v>
      </c>
    </row>
    <row r="14" spans="1:8" ht="15.75" x14ac:dyDescent="0.25">
      <c r="A14" s="37" t="s">
        <v>23</v>
      </c>
      <c r="B14" s="38"/>
      <c r="C14" s="41" t="s">
        <v>24</v>
      </c>
      <c r="D14" s="42"/>
      <c r="E14" s="43"/>
      <c r="F14" s="44"/>
      <c r="G14" s="45"/>
    </row>
    <row r="15" spans="1:8" ht="16.5" thickBot="1" x14ac:dyDescent="0.3">
      <c r="A15" s="46"/>
      <c r="B15" s="47"/>
      <c r="C15" s="41" t="s">
        <v>25</v>
      </c>
      <c r="D15" s="42"/>
      <c r="E15" s="43"/>
      <c r="F15" s="44"/>
      <c r="G15" s="45"/>
    </row>
    <row r="16" spans="1:8" ht="15.75" x14ac:dyDescent="0.25">
      <c r="A16" s="48"/>
      <c r="B16" s="49"/>
      <c r="C16" s="50"/>
      <c r="D16" s="51"/>
      <c r="E16" s="50"/>
      <c r="F16" s="52"/>
      <c r="G16" s="53"/>
    </row>
    <row r="17" spans="1:4" ht="15.75" x14ac:dyDescent="0.25">
      <c r="A17" s="54" t="s">
        <v>26</v>
      </c>
      <c r="B17" s="55" t="s">
        <v>27</v>
      </c>
      <c r="C17" s="56" t="s">
        <v>28</v>
      </c>
      <c r="D17" s="57" t="s">
        <v>29</v>
      </c>
    </row>
    <row r="19" spans="1:4" ht="15.75" x14ac:dyDescent="0.25">
      <c r="A19" s="58" t="s">
        <v>30</v>
      </c>
      <c r="B19" s="58" t="s">
        <v>31</v>
      </c>
      <c r="C19" s="59"/>
      <c r="D19" s="59"/>
    </row>
    <row r="20" spans="1:4" ht="15.75" x14ac:dyDescent="0.25">
      <c r="A20" s="60">
        <v>1.01</v>
      </c>
      <c r="B20" s="61" t="s">
        <v>32</v>
      </c>
      <c r="C20" s="62">
        <v>2</v>
      </c>
      <c r="D20" s="63" t="s">
        <v>33</v>
      </c>
    </row>
    <row r="21" spans="1:4" ht="15.75" x14ac:dyDescent="0.25">
      <c r="A21" s="61"/>
      <c r="B21" s="61"/>
      <c r="C21" s="63"/>
      <c r="D21" s="63"/>
    </row>
    <row r="23" spans="1:4" ht="15.75" x14ac:dyDescent="0.25">
      <c r="A23" s="58" t="s">
        <v>34</v>
      </c>
      <c r="B23" s="58" t="s">
        <v>35</v>
      </c>
      <c r="C23" s="64"/>
      <c r="D23" s="65"/>
    </row>
    <row r="24" spans="1:4" ht="45.75" x14ac:dyDescent="0.25">
      <c r="A24" s="60">
        <v>2.0099999999999998</v>
      </c>
      <c r="B24" s="66" t="s">
        <v>36</v>
      </c>
      <c r="C24" s="62">
        <f>(13.2*1)+(17.2*1)</f>
        <v>30.4</v>
      </c>
      <c r="D24" s="63" t="s">
        <v>37</v>
      </c>
    </row>
    <row r="25" spans="1:4" ht="30.75" x14ac:dyDescent="0.25">
      <c r="A25" s="60">
        <f>A24+0.01</f>
        <v>2.0199999999999996</v>
      </c>
      <c r="B25" s="66" t="s">
        <v>38</v>
      </c>
      <c r="C25" s="62">
        <f>(100*1)*2</f>
        <v>200</v>
      </c>
      <c r="D25" s="63" t="s">
        <v>37</v>
      </c>
    </row>
    <row r="26" spans="1:4" ht="33" customHeight="1" x14ac:dyDescent="0.25">
      <c r="A26" s="60">
        <f>A25+0.01</f>
        <v>2.0299999999999994</v>
      </c>
      <c r="B26" s="66" t="s">
        <v>39</v>
      </c>
      <c r="C26" s="62">
        <f>(100)*2</f>
        <v>200</v>
      </c>
      <c r="D26" s="63" t="s">
        <v>37</v>
      </c>
    </row>
    <row r="27" spans="1:4" ht="15.75" x14ac:dyDescent="0.25">
      <c r="A27" s="67"/>
      <c r="B27" s="66"/>
      <c r="C27" s="62"/>
      <c r="D27" s="63"/>
    </row>
    <row r="28" spans="1:4" ht="15.75" x14ac:dyDescent="0.25">
      <c r="A28" s="67"/>
      <c r="B28" s="67"/>
      <c r="C28" s="67"/>
      <c r="D28" s="63"/>
    </row>
    <row r="29" spans="1:4" ht="31.5" x14ac:dyDescent="0.25">
      <c r="A29" s="68" t="s">
        <v>40</v>
      </c>
      <c r="B29" s="68" t="s">
        <v>41</v>
      </c>
      <c r="C29" s="69"/>
      <c r="D29" s="69"/>
    </row>
    <row r="30" spans="1:4" ht="45.75" x14ac:dyDescent="0.25">
      <c r="A30" s="69">
        <v>3.01</v>
      </c>
      <c r="B30" s="66" t="s">
        <v>42</v>
      </c>
      <c r="C30" s="70">
        <f>(100*1)*2+(100)*2+(13.2*1)+(17.2*1)</f>
        <v>430.4</v>
      </c>
      <c r="D30" s="70" t="s">
        <v>43</v>
      </c>
    </row>
    <row r="31" spans="1:4" ht="15.75" x14ac:dyDescent="0.25">
      <c r="A31" s="66"/>
      <c r="B31" s="66"/>
      <c r="C31" s="70"/>
      <c r="D31" s="70"/>
    </row>
    <row r="33" spans="1:4" ht="31.5" x14ac:dyDescent="0.25">
      <c r="A33" s="68" t="s">
        <v>44</v>
      </c>
      <c r="B33" s="68" t="s">
        <v>45</v>
      </c>
      <c r="C33" s="71"/>
      <c r="D33" s="72"/>
    </row>
    <row r="34" spans="1:4" ht="66" customHeight="1" x14ac:dyDescent="0.25">
      <c r="A34" s="69">
        <v>4.01</v>
      </c>
      <c r="B34" s="66" t="s">
        <v>46</v>
      </c>
      <c r="C34" s="59">
        <f>(100*1*0.1)*2</f>
        <v>20</v>
      </c>
      <c r="D34" s="70" t="s">
        <v>43</v>
      </c>
    </row>
    <row r="35" spans="1:4" ht="72.75" customHeight="1" x14ac:dyDescent="0.25">
      <c r="A35" s="69">
        <f>A34+0.01</f>
        <v>4.0199999999999996</v>
      </c>
      <c r="B35" s="66" t="s">
        <v>47</v>
      </c>
      <c r="C35" s="59">
        <f>(100*0.45*0.1)*2</f>
        <v>9</v>
      </c>
      <c r="D35" s="70" t="s">
        <v>43</v>
      </c>
    </row>
    <row r="36" spans="1:4" x14ac:dyDescent="0.25">
      <c r="A36" s="67"/>
      <c r="B36" s="67"/>
      <c r="C36" s="67"/>
      <c r="D36" s="67"/>
    </row>
    <row r="37" spans="1:4" ht="15.75" x14ac:dyDescent="0.25">
      <c r="A37" s="58" t="s">
        <v>48</v>
      </c>
      <c r="B37" s="58" t="s">
        <v>49</v>
      </c>
      <c r="C37" s="73"/>
      <c r="D37" s="74"/>
    </row>
    <row r="38" spans="1:4" ht="83.25" customHeight="1" x14ac:dyDescent="0.25">
      <c r="A38" s="63">
        <v>5.01</v>
      </c>
      <c r="B38" s="75" t="s">
        <v>50</v>
      </c>
      <c r="C38" s="59">
        <f>(15.2*0.2*0.2)</f>
        <v>0.6080000000000001</v>
      </c>
      <c r="D38" s="76" t="s">
        <v>43</v>
      </c>
    </row>
    <row r="39" spans="1:4" ht="84" customHeight="1" x14ac:dyDescent="0.25">
      <c r="A39" s="63">
        <f>A38+0.01</f>
        <v>5.0199999999999996</v>
      </c>
      <c r="B39" s="75" t="s">
        <v>51</v>
      </c>
      <c r="C39" s="59">
        <f>(19.2*0.2*0.2)</f>
        <v>0.76800000000000002</v>
      </c>
      <c r="D39" s="76" t="s">
        <v>43</v>
      </c>
    </row>
    <row r="40" spans="1:4" ht="81" customHeight="1" x14ac:dyDescent="0.25">
      <c r="A40" s="63">
        <f t="shared" ref="A40:A43" si="0">A39+0.01</f>
        <v>5.0299999999999994</v>
      </c>
      <c r="B40" s="75" t="s">
        <v>52</v>
      </c>
      <c r="C40" s="59">
        <f>(1*0.2*0.2)*6</f>
        <v>0.24000000000000005</v>
      </c>
      <c r="D40" s="76" t="s">
        <v>43</v>
      </c>
    </row>
    <row r="41" spans="1:4" ht="90" x14ac:dyDescent="0.25">
      <c r="A41" s="63">
        <f t="shared" si="0"/>
        <v>5.0399999999999991</v>
      </c>
      <c r="B41" s="75" t="s">
        <v>53</v>
      </c>
      <c r="C41" s="59">
        <f>(1.2*2*0.4)*4</f>
        <v>3.84</v>
      </c>
      <c r="D41" s="76" t="s">
        <v>43</v>
      </c>
    </row>
    <row r="42" spans="1:4" ht="120" x14ac:dyDescent="0.25">
      <c r="A42" s="63">
        <f t="shared" si="0"/>
        <v>5.0499999999999989</v>
      </c>
      <c r="B42" s="75" t="s">
        <v>54</v>
      </c>
      <c r="C42" s="59">
        <f>(13.2*0.12*1)+(17.2*0.12*1)</f>
        <v>3.6479999999999997</v>
      </c>
      <c r="D42" s="76" t="str">
        <f>D41</f>
        <v>m3</v>
      </c>
    </row>
    <row r="43" spans="1:4" ht="90" x14ac:dyDescent="0.25">
      <c r="A43" s="63">
        <f t="shared" si="0"/>
        <v>5.0599999999999987</v>
      </c>
      <c r="B43" s="75" t="s">
        <v>55</v>
      </c>
      <c r="C43" s="73">
        <f>(13.2*0.12*1)*2+(17.2*0.12*1)*2</f>
        <v>7.2959999999999994</v>
      </c>
      <c r="D43" s="76" t="s">
        <v>43</v>
      </c>
    </row>
    <row r="44" spans="1:4" ht="15.75" x14ac:dyDescent="0.25">
      <c r="A44" s="77"/>
      <c r="B44" s="78"/>
      <c r="C44" s="73"/>
      <c r="D44" s="74"/>
    </row>
    <row r="45" spans="1:4" ht="15.75" x14ac:dyDescent="0.25">
      <c r="A45" s="58" t="s">
        <v>56</v>
      </c>
      <c r="B45" s="58" t="s">
        <v>57</v>
      </c>
      <c r="C45" s="73"/>
      <c r="D45" s="74"/>
    </row>
    <row r="46" spans="1:4" ht="63.75" customHeight="1" x14ac:dyDescent="0.25">
      <c r="A46" s="79">
        <v>6.01</v>
      </c>
      <c r="B46" s="80" t="s">
        <v>58</v>
      </c>
      <c r="C46" s="81">
        <f>(50*2)*2+(50*2)*2</f>
        <v>400</v>
      </c>
      <c r="D46" s="82" t="s">
        <v>37</v>
      </c>
    </row>
    <row r="47" spans="1:4" ht="15.75" x14ac:dyDescent="0.25">
      <c r="A47" s="79">
        <f>A46+0.01</f>
        <v>6.02</v>
      </c>
      <c r="B47" s="80" t="s">
        <v>59</v>
      </c>
      <c r="C47" s="81">
        <f>100*1</f>
        <v>100</v>
      </c>
      <c r="D47" s="82" t="s">
        <v>37</v>
      </c>
    </row>
    <row r="48" spans="1:4" ht="18" customHeight="1" x14ac:dyDescent="0.25">
      <c r="A48" s="79">
        <f t="shared" ref="A48:A49" si="1">A47+0.01</f>
        <v>6.0299999999999994</v>
      </c>
      <c r="B48" s="80" t="s">
        <v>60</v>
      </c>
      <c r="C48" s="81">
        <v>200</v>
      </c>
      <c r="D48" s="82" t="s">
        <v>18</v>
      </c>
    </row>
    <row r="49" spans="1:4" ht="38.25" customHeight="1" x14ac:dyDescent="0.25">
      <c r="A49" s="79">
        <f t="shared" si="1"/>
        <v>6.0399999999999991</v>
      </c>
      <c r="B49" s="80" t="s">
        <v>61</v>
      </c>
      <c r="C49" s="73">
        <f>(50*2)*2+(50*2)*2</f>
        <v>400</v>
      </c>
      <c r="D49" s="74" t="s">
        <v>37</v>
      </c>
    </row>
    <row r="50" spans="1:4" ht="15.75" x14ac:dyDescent="0.25">
      <c r="A50" s="83"/>
      <c r="B50" s="84"/>
      <c r="C50" s="85"/>
      <c r="D50" s="86"/>
    </row>
    <row r="51" spans="1:4" ht="15.75" x14ac:dyDescent="0.25">
      <c r="A51" s="68" t="s">
        <v>62</v>
      </c>
      <c r="B51" s="68" t="s">
        <v>63</v>
      </c>
      <c r="C51" s="87"/>
      <c r="D51" s="88"/>
    </row>
    <row r="52" spans="1:4" ht="30.75" x14ac:dyDescent="0.25">
      <c r="A52" s="83">
        <v>7.01</v>
      </c>
      <c r="B52" s="66" t="s">
        <v>64</v>
      </c>
      <c r="C52" s="85">
        <f>100*2</f>
        <v>200</v>
      </c>
      <c r="D52" s="86" t="s">
        <v>18</v>
      </c>
    </row>
    <row r="53" spans="1:4" ht="30.75" x14ac:dyDescent="0.25">
      <c r="A53" s="83">
        <v>7.02</v>
      </c>
      <c r="B53" s="66" t="s">
        <v>65</v>
      </c>
      <c r="C53" s="85">
        <f>(100*1)*2</f>
        <v>200</v>
      </c>
      <c r="D53" s="86" t="s">
        <v>37</v>
      </c>
    </row>
    <row r="54" spans="1:4" ht="15.75" x14ac:dyDescent="0.25">
      <c r="A54" s="61"/>
      <c r="B54" s="63"/>
      <c r="C54" s="73"/>
      <c r="D54" s="74"/>
    </row>
    <row r="55" spans="1:4" ht="15.75" x14ac:dyDescent="0.25">
      <c r="A55" s="58" t="s">
        <v>66</v>
      </c>
      <c r="B55" s="68" t="s">
        <v>67</v>
      </c>
      <c r="C55" s="73"/>
      <c r="D55" s="74"/>
    </row>
    <row r="56" spans="1:4" ht="64.5" customHeight="1" x14ac:dyDescent="0.25">
      <c r="A56" s="72">
        <v>8.01</v>
      </c>
      <c r="B56" s="66" t="s">
        <v>68</v>
      </c>
      <c r="C56" s="73">
        <f>(13.2*1.25)+(17.2*1.25)</f>
        <v>38</v>
      </c>
      <c r="D56" s="74" t="s">
        <v>33</v>
      </c>
    </row>
    <row r="57" spans="1:4" ht="79.5" customHeight="1" x14ac:dyDescent="0.25">
      <c r="A57" s="72">
        <f>A56+0.01</f>
        <v>8.02</v>
      </c>
      <c r="B57" s="66" t="s">
        <v>69</v>
      </c>
      <c r="C57" s="73">
        <f>(13.2*1.25)+(17.2*1.25)</f>
        <v>38</v>
      </c>
      <c r="D57" s="74" t="s">
        <v>37</v>
      </c>
    </row>
    <row r="59" spans="1:4" ht="16.5" x14ac:dyDescent="0.25">
      <c r="A59" s="68" t="s">
        <v>70</v>
      </c>
      <c r="B59" s="68" t="s">
        <v>71</v>
      </c>
      <c r="C59" s="89"/>
      <c r="D59" s="90"/>
    </row>
    <row r="60" spans="1:4" ht="15.75" x14ac:dyDescent="0.25">
      <c r="A60" s="91">
        <v>9.01</v>
      </c>
      <c r="B60" s="92" t="s">
        <v>72</v>
      </c>
      <c r="C60" s="93">
        <v>1</v>
      </c>
      <c r="D60" s="94" t="s">
        <v>33</v>
      </c>
    </row>
    <row r="61" spans="1:4" x14ac:dyDescent="0.25">
      <c r="A61" s="67"/>
      <c r="B61" s="67"/>
      <c r="C61" s="67"/>
      <c r="D61" s="67"/>
    </row>
  </sheetData>
  <mergeCells count="14">
    <mergeCell ref="C15:E15"/>
    <mergeCell ref="B10:D10"/>
    <mergeCell ref="F10:G10"/>
    <mergeCell ref="B11:D11"/>
    <mergeCell ref="F11:G11"/>
    <mergeCell ref="B12:D12"/>
    <mergeCell ref="C14:E14"/>
    <mergeCell ref="B1:F1"/>
    <mergeCell ref="B2:G2"/>
    <mergeCell ref="A3:G3"/>
    <mergeCell ref="A5:G5"/>
    <mergeCell ref="A6:G6"/>
    <mergeCell ref="B9:D9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 OBRA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Betty Rojas</cp:lastModifiedBy>
  <dcterms:created xsi:type="dcterms:W3CDTF">2025-04-11T16:47:19Z</dcterms:created>
  <dcterms:modified xsi:type="dcterms:W3CDTF">2025-04-11T16:47:59Z</dcterms:modified>
</cp:coreProperties>
</file>