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ty.rojas\Downloads\"/>
    </mc:Choice>
  </mc:AlternateContent>
  <bookViews>
    <workbookView xWindow="0" yWindow="0" windowWidth="24000" windowHeight="9135"/>
  </bookViews>
  <sheets>
    <sheet name="LOS LIBERTAD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56" i="1"/>
  <c r="A57" i="1" s="1"/>
  <c r="A58" i="1" s="1"/>
  <c r="A59" i="1" s="1"/>
  <c r="C52" i="1"/>
  <c r="C46" i="1"/>
  <c r="A45" i="1"/>
  <c r="A46" i="1" s="1"/>
  <c r="C44" i="1"/>
  <c r="A44" i="1"/>
  <c r="C40" i="1"/>
  <c r="C39" i="1"/>
  <c r="C38" i="1"/>
  <c r="C37" i="1"/>
  <c r="C36" i="1"/>
  <c r="C35" i="1"/>
  <c r="C34" i="1"/>
  <c r="C33" i="1"/>
  <c r="C32" i="1"/>
  <c r="A32" i="1"/>
  <c r="A33" i="1" s="1"/>
  <c r="A34" i="1" s="1"/>
  <c r="A35" i="1" s="1"/>
  <c r="A36" i="1" s="1"/>
  <c r="A37" i="1" s="1"/>
  <c r="A38" i="1" s="1"/>
  <c r="A39" i="1" s="1"/>
  <c r="A40" i="1" s="1"/>
  <c r="C31" i="1"/>
  <c r="A31" i="1"/>
  <c r="C30" i="1"/>
  <c r="C27" i="1"/>
  <c r="C24" i="1"/>
  <c r="A20" i="1"/>
</calcChain>
</file>

<file path=xl/sharedStrings.xml><?xml version="1.0" encoding="utf-8"?>
<sst xmlns="http://schemas.openxmlformats.org/spreadsheetml/2006/main" count="123" uniqueCount="93">
  <si>
    <t>Ayuntamiento Municipal de los Alcarrizos  (AMA)</t>
  </si>
  <si>
    <t>Productivo, Participativo y Solidario</t>
  </si>
  <si>
    <t>Dirección de  Planeamiento Urbano e Infraestructura Municipal</t>
  </si>
  <si>
    <t>Departamento de Análisis, Costos y Presupuestos</t>
  </si>
  <si>
    <t>Proyecto:</t>
  </si>
  <si>
    <t>Construccion de parque Los Libertadores II, Etapa I . Perteneciente al Presupuesto Participativo  Municipal del 2025.</t>
  </si>
  <si>
    <t>CODIGO:</t>
  </si>
  <si>
    <t>AMA1-IM0225-P23-M</t>
  </si>
  <si>
    <t>Region:</t>
  </si>
  <si>
    <t>Sur II</t>
  </si>
  <si>
    <t>DISEÑADO POR:</t>
  </si>
  <si>
    <t xml:space="preserve"> D.P.U.I.M</t>
  </si>
  <si>
    <t>Área Esq.:</t>
  </si>
  <si>
    <t>Los Libertadores 2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</si>
  <si>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</si>
  <si>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</si>
  <si>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</si>
  <si>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</si>
  <si>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</si>
  <si>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</si>
  <si>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</si>
  <si>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</si>
  <si>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</si>
  <si>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</si>
  <si>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</si>
  <si>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</si>
  <si>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</si>
  <si>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CANTIDAD</t>
  </si>
  <si>
    <t>U</t>
  </si>
  <si>
    <t>P. U.</t>
  </si>
  <si>
    <t>I</t>
  </si>
  <si>
    <t xml:space="preserve">TRABAJOS PRELIMINARES </t>
  </si>
  <si>
    <t xml:space="preserve">Valla informativa de la obra. </t>
  </si>
  <si>
    <t>Ud</t>
  </si>
  <si>
    <t>Verja de zinc cal, 34, (coloc., horizontal) y madera bruta Ø 3"</t>
  </si>
  <si>
    <t>II</t>
  </si>
  <si>
    <t>MOVIMIENTO DE TIERRA</t>
  </si>
  <si>
    <t>Limpieza y nivelacion del area de proyecto (387.54m2)</t>
  </si>
  <si>
    <r>
      <t>m</t>
    </r>
    <r>
      <rPr>
        <vertAlign val="superscript"/>
        <sz val="12"/>
        <rFont val="Times New Roman"/>
        <family val="1"/>
      </rPr>
      <t>2</t>
    </r>
  </si>
  <si>
    <t>Excavacion a mano de material no clasificado para zapata de muro perimetral del parque Los Libertadores(81.69*0.45*0.70)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</si>
  <si>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</si>
  <si>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III</t>
  </si>
  <si>
    <t>RELLENO SUMINISTRO Y COMPACTACION</t>
  </si>
  <si>
    <t>Regado, Nivelado y Compactado Relleno de material con Granzote para la nivelacion del parque Los Libertadores(387.54*0.20)</t>
  </si>
  <si>
    <t>m3</t>
  </si>
  <si>
    <t>IV</t>
  </si>
  <si>
    <t xml:space="preserve">HORMIGON ARMADO </t>
  </si>
  <si>
    <t>Construcción de zapata para muros de 6" para el perímetro del parque en general (parte exterior) con  3 Ø 3/8" @ 0.25m, Parque Los Libertadores (81.69*0.45*0.25)</t>
  </si>
  <si>
    <t>Construcción de zapata para columnas de parque  20x20 4 f3/8" - 3/8"@0.20m (Ambas direcciones) (0.20*0.20*0.60)*24</t>
  </si>
  <si>
    <t>Construcción de zapata para columnas del gazebo  20x20 4 f3/8" - 3/8"@0.20m (Ambas direcciones) (0.20*0.20*0.60)*6</t>
  </si>
  <si>
    <t>Construcción de columnas de parque con  5 Ø 3/8" @ 0.20m (Ambas direcciones) (0.20*0.20*0.80)*24</t>
  </si>
  <si>
    <t>Construcción de columnas del gazebo  con  5 Ø 3/8" @ 0.20m (Ambas direcciones) (0.20*0.20*0.80)*6</t>
  </si>
  <si>
    <t>Construcción de viga de amarre de parque 15x20 4 f 3/8" y 3/8" @ 0.20m (0.15*0.20*81.69) .Los Libertadores</t>
  </si>
  <si>
    <t>Construcción de muro perimetral de block de 6" SNP  en el Parque Los Libertadores  con  Ø3/8" @ 0.60m (0.60*81.69)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</si>
  <si>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</si>
  <si>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Construcción de muro perimetral de block de 6" BNP  (tres lineal ) en el Parque Los Libertadores  con 3Ø3/8" @ 0.60m (0.60*81.69)</t>
  </si>
  <si>
    <t>Columna circular para gazebo D30cms 6 f 1/2" - 3/8"@0.10m (3.14*0.0225*2.50)*6</t>
  </si>
  <si>
    <t>Viga 25x40 para gazebo  3 f 3/4" - 3/8"@0.20m 210Kg/cm2 (2.11*0.25*0.40)*6</t>
  </si>
  <si>
    <t>Losa HA E=0.12m 3/8"@0.25m AD Hormigon Industrial 210Kg/cm2 (5*6*0.10)</t>
  </si>
  <si>
    <t>V</t>
  </si>
  <si>
    <t xml:space="preserve">TERMINACION </t>
  </si>
  <si>
    <t xml:space="preserve">Pañete de Mocheta y cantos </t>
  </si>
  <si>
    <t>Revestimiento muros en piedra laja (81.69m2)</t>
  </si>
  <si>
    <t>m2</t>
  </si>
  <si>
    <t>Piso estampada completo en todo el parque(370.54m2)</t>
  </si>
  <si>
    <t>Piso estampada del gazebo (30*0.10)</t>
  </si>
  <si>
    <t>VI</t>
  </si>
  <si>
    <t>PINTURA</t>
  </si>
  <si>
    <t>Pintura general para parque. (387.54m2)</t>
  </si>
  <si>
    <t>VII</t>
  </si>
  <si>
    <t xml:space="preserve">HERRERIA </t>
  </si>
  <si>
    <t>Construcción e instalación de baranda para parque incluye pintura.</t>
  </si>
  <si>
    <t xml:space="preserve">ARBOLIZACION </t>
  </si>
  <si>
    <t>Robles Amarillos 15 pies</t>
  </si>
  <si>
    <t>Robles Rosada 15 pies</t>
  </si>
  <si>
    <t>Tu y yo</t>
  </si>
  <si>
    <t>Funkiantee</t>
  </si>
  <si>
    <t xml:space="preserve">Mano de obra </t>
  </si>
  <si>
    <t>IX</t>
  </si>
  <si>
    <t xml:space="preserve">ELETRICIDAD </t>
  </si>
  <si>
    <t xml:space="preserve">Suministro y colocacion de tubo eletrico para eletricidad bajo piso </t>
  </si>
  <si>
    <t xml:space="preserve">Suministro e instalacion de tuberia eletrica en columnas y losas de gazebo </t>
  </si>
  <si>
    <t>Acometida general  con alambre #4</t>
  </si>
  <si>
    <t>Uds.</t>
  </si>
  <si>
    <t>Panel distribuidor con 4 espacios.</t>
  </si>
  <si>
    <t>Alambrado general de parque #10</t>
  </si>
  <si>
    <t>Pie</t>
  </si>
  <si>
    <t>X</t>
  </si>
  <si>
    <t xml:space="preserve">LUMINARIAS PARA LA PLAZA </t>
  </si>
  <si>
    <t>Poste en hierro con Lámparas led (30 pies de altura) ( incluye pedestal de columnas para postura)</t>
  </si>
  <si>
    <t>XI</t>
  </si>
  <si>
    <t xml:space="preserve">LIMPIEZA </t>
  </si>
  <si>
    <t>Limpieza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</si>
</sst>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0"/>
    <numFmt numFmtId="165" formatCode="[$-F800]dddd\,\ mmmm\ dd\,\ yyyy"/>
    <numFmt numFmtId="167" formatCode="_-* #,##0.00\ _€_-;\-* #,##0.00\ _€_-;_-* &quot;-&quot;??\ _€_-;_-@_-"/>
    <numFmt numFmtId="168" formatCode="_-* #,##0.000\ _€_-;\-* #,##0.0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3"/>
      </bottom>
      <diagonal/>
    </border>
    <border>
      <left/>
      <right style="medium">
        <color indexed="64"/>
      </right>
      <top style="thin">
        <color indexed="64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double">
        <color indexed="63"/>
      </top>
      <bottom/>
      <diagonal/>
    </border>
    <border>
      <left/>
      <right/>
      <top style="double">
        <color indexed="63"/>
      </top>
      <bottom/>
      <diagonal/>
    </border>
    <border>
      <left/>
      <right style="medium">
        <color indexed="64"/>
      </right>
      <top style="double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87">
    <xf numFmtId="0" fontId="0" fillId="0" borderId="0" xfId="0"/>
    <xf numFmtId="164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right"/>
    </xf>
    <xf numFmtId="43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43" fontId="3" fillId="0" borderId="0" xfId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3" fontId="5" fillId="0" borderId="0" xfId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left" wrapText="1"/>
    </xf>
    <xf numFmtId="0" fontId="2" fillId="0" borderId="1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3" fillId="0" borderId="16" xfId="2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4" fontId="3" fillId="0" borderId="18" xfId="2" applyNumberFormat="1" applyFont="1" applyBorder="1" applyAlignment="1">
      <alignment horizontal="left" wrapText="1"/>
    </xf>
    <xf numFmtId="4" fontId="3" fillId="0" borderId="19" xfId="2" applyNumberFormat="1" applyFont="1" applyBorder="1" applyAlignment="1">
      <alignment horizontal="center" wrapText="1"/>
    </xf>
    <xf numFmtId="0" fontId="3" fillId="0" borderId="20" xfId="2" applyFont="1" applyBorder="1" applyAlignment="1">
      <alignment horizontal="center" wrapText="1"/>
    </xf>
    <xf numFmtId="0" fontId="3" fillId="0" borderId="21" xfId="2" applyFont="1" applyBorder="1" applyAlignment="1">
      <alignment horizontal="center" vertical="center" wrapText="1"/>
    </xf>
    <xf numFmtId="15" fontId="2" fillId="0" borderId="0" xfId="2" applyNumberFormat="1" applyFont="1" applyAlignment="1">
      <alignment horizontal="center" vertical="center" wrapText="1"/>
    </xf>
    <xf numFmtId="4" fontId="3" fillId="0" borderId="0" xfId="2" applyNumberFormat="1" applyFont="1" applyAlignment="1">
      <alignment horizontal="center" wrapText="1"/>
    </xf>
    <xf numFmtId="0" fontId="3" fillId="0" borderId="22" xfId="2" applyFont="1" applyBorder="1" applyAlignment="1">
      <alignment horizontal="center" wrapText="1"/>
    </xf>
    <xf numFmtId="164" fontId="2" fillId="2" borderId="23" xfId="2" applyNumberFormat="1" applyFont="1" applyFill="1" applyBorder="1" applyAlignment="1">
      <alignment horizontal="center" wrapText="1"/>
    </xf>
    <xf numFmtId="164" fontId="2" fillId="2" borderId="24" xfId="2" applyNumberFormat="1" applyFont="1" applyFill="1" applyBorder="1" applyAlignment="1">
      <alignment horizontal="center" wrapText="1"/>
    </xf>
    <xf numFmtId="164" fontId="2" fillId="2" borderId="25" xfId="2" applyNumberFormat="1" applyFont="1" applyFill="1" applyBorder="1" applyAlignment="1">
      <alignment horizontal="center" wrapText="1"/>
    </xf>
    <xf numFmtId="4" fontId="3" fillId="2" borderId="23" xfId="2" applyNumberFormat="1" applyFont="1" applyFill="1" applyBorder="1" applyAlignment="1">
      <alignment horizontal="center" wrapText="1"/>
    </xf>
    <xf numFmtId="4" fontId="3" fillId="2" borderId="25" xfId="2" applyNumberFormat="1" applyFont="1" applyFill="1" applyBorder="1" applyAlignment="1">
      <alignment horizontal="center" wrapText="1"/>
    </xf>
    <xf numFmtId="0" fontId="3" fillId="0" borderId="26" xfId="2" applyFont="1" applyBorder="1" applyAlignment="1">
      <alignment horizontal="center" vertical="center" wrapText="1"/>
    </xf>
    <xf numFmtId="4" fontId="2" fillId="0" borderId="27" xfId="2" applyNumberFormat="1" applyFont="1" applyBorder="1" applyAlignment="1">
      <alignment horizontal="center" vertical="center" wrapText="1"/>
    </xf>
    <xf numFmtId="164" fontId="2" fillId="2" borderId="23" xfId="2" applyNumberFormat="1" applyFont="1" applyFill="1" applyBorder="1" applyAlignment="1">
      <alignment horizontal="center" vertical="center" wrapText="1"/>
    </xf>
    <xf numFmtId="164" fontId="2" fillId="2" borderId="24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8" fillId="3" borderId="28" xfId="0" applyNumberFormat="1" applyFont="1" applyFill="1" applyBorder="1" applyAlignment="1">
      <alignment horizontal="center"/>
    </xf>
    <xf numFmtId="4" fontId="8" fillId="3" borderId="29" xfId="0" applyNumberFormat="1" applyFont="1" applyFill="1" applyBorder="1" applyAlignment="1">
      <alignment horizontal="center" wrapText="1"/>
    </xf>
    <xf numFmtId="4" fontId="8" fillId="3" borderId="29" xfId="3" applyNumberFormat="1" applyFont="1" applyFill="1" applyBorder="1" applyAlignment="1">
      <alignment horizontal="center"/>
    </xf>
    <xf numFmtId="4" fontId="8" fillId="3" borderId="29" xfId="0" applyNumberFormat="1" applyFont="1" applyFill="1" applyBorder="1" applyAlignment="1">
      <alignment horizontal="center"/>
    </xf>
    <xf numFmtId="0" fontId="9" fillId="4" borderId="17" xfId="4" applyFont="1" applyFill="1" applyBorder="1" applyAlignment="1">
      <alignment horizontal="center" vertical="center" wrapText="1"/>
    </xf>
    <xf numFmtId="0" fontId="9" fillId="4" borderId="17" xfId="4" applyFont="1" applyFill="1" applyBorder="1" applyAlignment="1">
      <alignment horizontal="center" wrapText="1"/>
    </xf>
    <xf numFmtId="4" fontId="10" fillId="0" borderId="17" xfId="4" applyNumberFormat="1" applyFont="1" applyFill="1" applyBorder="1" applyAlignment="1">
      <alignment horizontal="center" wrapText="1"/>
    </xf>
    <xf numFmtId="0" fontId="10" fillId="0" borderId="17" xfId="4" applyFont="1" applyFill="1" applyBorder="1" applyAlignment="1">
      <alignment horizontal="center" wrapText="1"/>
    </xf>
    <xf numFmtId="4" fontId="11" fillId="0" borderId="17" xfId="4" applyNumberFormat="1" applyFont="1" applyFill="1" applyBorder="1" applyAlignment="1">
      <alignment horizont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vertical="center" wrapText="1"/>
    </xf>
    <xf numFmtId="4" fontId="12" fillId="0" borderId="17" xfId="4" applyNumberFormat="1" applyFont="1" applyFill="1" applyBorder="1" applyAlignment="1">
      <alignment horizontal="center" wrapText="1"/>
    </xf>
    <xf numFmtId="0" fontId="13" fillId="0" borderId="17" xfId="4" applyFont="1" applyFill="1" applyBorder="1" applyAlignment="1">
      <alignment horizontal="center" wrapText="1"/>
    </xf>
    <xf numFmtId="4" fontId="13" fillId="5" borderId="17" xfId="0" applyNumberFormat="1" applyFont="1" applyFill="1" applyBorder="1" applyAlignment="1">
      <alignment horizontal="center"/>
    </xf>
    <xf numFmtId="0" fontId="14" fillId="0" borderId="17" xfId="4" applyFont="1" applyFill="1" applyBorder="1" applyAlignment="1">
      <alignment horizontal="center" vertical="center" wrapText="1"/>
    </xf>
    <xf numFmtId="0" fontId="14" fillId="0" borderId="17" xfId="4" applyFont="1" applyFill="1" applyBorder="1" applyAlignment="1">
      <alignment wrapText="1"/>
    </xf>
    <xf numFmtId="4" fontId="14" fillId="0" borderId="17" xfId="4" applyNumberFormat="1" applyFont="1" applyFill="1" applyBorder="1" applyAlignment="1">
      <alignment horizontal="center" wrapText="1"/>
    </xf>
    <xf numFmtId="0" fontId="12" fillId="0" borderId="17" xfId="4" applyFont="1" applyFill="1" applyBorder="1" applyAlignment="1">
      <alignment horizontal="center" wrapText="1"/>
    </xf>
    <xf numFmtId="0" fontId="12" fillId="0" borderId="17" xfId="4" applyFont="1" applyFill="1" applyBorder="1" applyAlignment="1">
      <alignment horizontal="left" vertical="center" wrapText="1"/>
    </xf>
    <xf numFmtId="0" fontId="0" fillId="0" borderId="17" xfId="0" applyBorder="1"/>
    <xf numFmtId="0" fontId="13" fillId="0" borderId="17" xfId="4" applyFont="1" applyFill="1" applyBorder="1" applyAlignment="1">
      <alignment horizontal="left" vertical="center" wrapText="1"/>
    </xf>
    <xf numFmtId="2" fontId="12" fillId="0" borderId="17" xfId="4" applyNumberFormat="1" applyFont="1" applyFill="1" applyBorder="1" applyAlignment="1">
      <alignment horizontal="center" vertical="center" wrapText="1"/>
    </xf>
    <xf numFmtId="0" fontId="17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4" fillId="0" borderId="17" xfId="0" applyFont="1" applyFill="1" applyBorder="1" applyAlignment="1">
      <alignment horizontal="center"/>
    </xf>
    <xf numFmtId="168" fontId="14" fillId="0" borderId="17" xfId="5" applyNumberFormat="1" applyFont="1" applyFill="1" applyBorder="1" applyAlignment="1">
      <alignment horizontal="center"/>
    </xf>
    <xf numFmtId="4" fontId="14" fillId="0" borderId="17" xfId="0" applyNumberFormat="1" applyFont="1" applyFill="1" applyBorder="1" applyAlignment="1">
      <alignment horizontal="center"/>
    </xf>
    <xf numFmtId="0" fontId="14" fillId="0" borderId="17" xfId="0" applyFont="1" applyBorder="1"/>
    <xf numFmtId="0" fontId="14" fillId="0" borderId="17" xfId="4" applyFont="1" applyFill="1" applyBorder="1" applyAlignment="1">
      <alignment horizontal="center" wrapText="1"/>
    </xf>
  </cellXfs>
  <cellStyles count="6">
    <cellStyle name="Millares" xfId="1" builtinId="3"/>
    <cellStyle name="Millares 2 5" xfId="5"/>
    <cellStyle name="Millares 20" xfId="3"/>
    <cellStyle name="Normal" xfId="0" builtinId="0"/>
    <cellStyle name="Normal_Capellan Lebron" xfId="4"/>
    <cellStyle name="Normal_parque de la union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719796</xdr:colOff>
      <xdr:row>8</xdr:row>
      <xdr:rowOff>59529</xdr:rowOff>
    </xdr:to>
    <xdr:pic>
      <xdr:nvPicPr>
        <xdr:cNvPr id="3" name="Imagen 2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7521" cy="15835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I7" sqref="I7"/>
    </sheetView>
  </sheetViews>
  <sheetFormatPr baseColWidth="10" defaultRowHeight="15" x14ac:dyDescent="0.25"/>
  <cols>
    <col min="1" max="1" width="12.7109375" customWidth="1"/>
    <col min="2" max="2" width="40.28515625" customWidth="1"/>
    <col min="3" max="3" width="15" customWidth="1"/>
    <col min="4" max="4" width="8.140625" customWidth="1"/>
    <col min="5" max="5" width="12" customWidth="1"/>
    <col min="6" max="6" width="17.5703125" customWidth="1"/>
    <col min="7" max="7" width="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11" t="s">
        <v>0</v>
      </c>
      <c r="B3" s="11"/>
      <c r="C3" s="11"/>
      <c r="D3" s="11"/>
      <c r="E3" s="11"/>
      <c r="F3" s="11"/>
      <c r="G3" s="11"/>
    </row>
    <row r="4" spans="1:7" ht="16.5" x14ac:dyDescent="0.3">
      <c r="A4" s="11" t="s">
        <v>1</v>
      </c>
      <c r="B4" s="11"/>
      <c r="C4" s="11"/>
      <c r="D4" s="11"/>
      <c r="E4" s="11"/>
      <c r="F4" s="11"/>
      <c r="G4" s="11"/>
    </row>
    <row r="5" spans="1:7" ht="16.5" x14ac:dyDescent="0.3">
      <c r="A5" s="12"/>
      <c r="B5" s="5"/>
      <c r="C5" s="5"/>
      <c r="D5" s="5"/>
      <c r="E5" s="5"/>
      <c r="F5" s="5"/>
      <c r="G5" s="7"/>
    </row>
    <row r="6" spans="1:7" ht="16.5" x14ac:dyDescent="0.3">
      <c r="A6" s="13" t="s">
        <v>2</v>
      </c>
      <c r="B6" s="13"/>
      <c r="C6" s="13"/>
      <c r="D6" s="13"/>
      <c r="E6" s="13"/>
      <c r="F6" s="13"/>
      <c r="G6" s="13"/>
    </row>
    <row r="7" spans="1:7" ht="16.5" x14ac:dyDescent="0.3">
      <c r="A7" s="14" t="s">
        <v>3</v>
      </c>
      <c r="B7" s="14"/>
      <c r="C7" s="14"/>
      <c r="D7" s="14"/>
      <c r="E7" s="14"/>
      <c r="F7" s="14"/>
      <c r="G7" s="14"/>
    </row>
    <row r="8" spans="1:7" ht="17.25" thickBot="1" x14ac:dyDescent="0.35">
      <c r="A8" s="15"/>
      <c r="B8" s="16"/>
      <c r="C8" s="17"/>
      <c r="D8" s="18"/>
      <c r="E8" s="17"/>
      <c r="F8" s="17"/>
      <c r="G8" s="19"/>
    </row>
    <row r="9" spans="1:7" ht="46.5" customHeight="1" x14ac:dyDescent="0.25">
      <c r="A9" s="20" t="s">
        <v>4</v>
      </c>
      <c r="B9" s="21" t="s">
        <v>5</v>
      </c>
      <c r="C9" s="22"/>
      <c r="D9" s="23"/>
      <c r="E9" s="24" t="s">
        <v>6</v>
      </c>
      <c r="F9" s="21" t="s">
        <v>7</v>
      </c>
      <c r="G9" s="23"/>
    </row>
    <row r="10" spans="1:7" ht="26.25" thickBot="1" x14ac:dyDescent="0.3">
      <c r="A10" s="25" t="s">
        <v>8</v>
      </c>
      <c r="B10" s="26" t="s">
        <v>9</v>
      </c>
      <c r="C10" s="27"/>
      <c r="D10" s="28"/>
      <c r="E10" s="29" t="s">
        <v>10</v>
      </c>
      <c r="F10" s="30" t="s">
        <v>11</v>
      </c>
      <c r="G10" s="31"/>
    </row>
    <row r="11" spans="1:7" ht="17.25" thickTop="1" x14ac:dyDescent="0.3">
      <c r="A11" s="32" t="s">
        <v>12</v>
      </c>
      <c r="B11" s="33" t="s">
        <v>13</v>
      </c>
      <c r="C11" s="34"/>
      <c r="D11" s="35"/>
      <c r="E11" s="36" t="s">
        <v>14</v>
      </c>
      <c r="F11" s="37" t="s">
        <v>15</v>
      </c>
      <c r="G11" s="38"/>
    </row>
    <row r="12" spans="1:7" ht="17.25" thickBot="1" x14ac:dyDescent="0.35">
      <c r="A12" s="39" t="s">
        <v>16</v>
      </c>
      <c r="B12" s="40">
        <v>45691</v>
      </c>
      <c r="C12" s="40"/>
      <c r="D12" s="40"/>
      <c r="E12" s="41" t="s">
        <v>17</v>
      </c>
      <c r="F12" s="42">
        <v>0</v>
      </c>
      <c r="G12" s="43" t="s">
        <v>18</v>
      </c>
    </row>
    <row r="13" spans="1:7" ht="17.25" thickBot="1" x14ac:dyDescent="0.35">
      <c r="A13" s="44" t="s">
        <v>19</v>
      </c>
      <c r="B13" s="45"/>
      <c r="C13" s="46" t="s">
        <v>20</v>
      </c>
      <c r="D13" s="46" t="s">
        <v>21</v>
      </c>
      <c r="E13" s="46" t="s">
        <v>14</v>
      </c>
      <c r="F13" s="46" t="s">
        <v>21</v>
      </c>
      <c r="G13" s="47" t="s">
        <v>18</v>
      </c>
    </row>
    <row r="14" spans="1:7" ht="17.25" thickBot="1" x14ac:dyDescent="0.35">
      <c r="A14" s="44" t="s">
        <v>22</v>
      </c>
      <c r="B14" s="45"/>
      <c r="C14" s="48" t="s">
        <v>23</v>
      </c>
      <c r="D14" s="49"/>
      <c r="E14" s="50"/>
      <c r="F14" s="51"/>
      <c r="G14" s="52"/>
    </row>
    <row r="15" spans="1:7" ht="17.25" thickBot="1" x14ac:dyDescent="0.35">
      <c r="A15" s="53"/>
      <c r="B15" s="54"/>
      <c r="C15" s="55" t="s">
        <v>24</v>
      </c>
      <c r="D15" s="56"/>
      <c r="E15" s="57"/>
      <c r="F15" s="51"/>
      <c r="G15" s="52"/>
    </row>
    <row r="16" spans="1:7" ht="15.75" thickBot="1" x14ac:dyDescent="0.3"/>
    <row r="17" spans="1:5" ht="18.75" thickTop="1" x14ac:dyDescent="0.25">
      <c r="A17" s="58" t="s">
        <v>25</v>
      </c>
      <c r="B17" s="59" t="s">
        <v>26</v>
      </c>
      <c r="C17" s="60" t="s">
        <v>27</v>
      </c>
      <c r="D17" s="61" t="s">
        <v>28</v>
      </c>
      <c r="E17" s="60" t="s">
        <v>29</v>
      </c>
    </row>
    <row r="18" spans="1:5" ht="18.75" x14ac:dyDescent="0.3">
      <c r="A18" s="62" t="s">
        <v>30</v>
      </c>
      <c r="B18" s="63" t="s">
        <v>31</v>
      </c>
      <c r="C18" s="64"/>
      <c r="D18" s="65"/>
      <c r="E18" s="66"/>
    </row>
    <row r="19" spans="1:5" ht="15.75" x14ac:dyDescent="0.25">
      <c r="A19" s="67">
        <v>1.01</v>
      </c>
      <c r="B19" s="68" t="s">
        <v>32</v>
      </c>
      <c r="C19" s="69">
        <v>2</v>
      </c>
      <c r="D19" s="70" t="s">
        <v>33</v>
      </c>
      <c r="E19" s="71">
        <v>15000</v>
      </c>
    </row>
    <row r="20" spans="1:5" ht="30" x14ac:dyDescent="0.25">
      <c r="A20" s="67">
        <f>A19+0.01</f>
        <v>1.02</v>
      </c>
      <c r="B20" s="68" t="s">
        <v>34</v>
      </c>
      <c r="C20" s="69">
        <v>81.69</v>
      </c>
      <c r="D20" s="71" t="s">
        <v>18</v>
      </c>
      <c r="E20" s="71">
        <v>643.35</v>
      </c>
    </row>
    <row r="21" spans="1:5" ht="15.75" x14ac:dyDescent="0.25">
      <c r="A21" s="72"/>
      <c r="B21" s="73"/>
      <c r="C21" s="69"/>
      <c r="D21" s="70"/>
      <c r="E21" s="74"/>
    </row>
    <row r="22" spans="1:5" ht="18.75" x14ac:dyDescent="0.3">
      <c r="A22" s="62" t="s">
        <v>35</v>
      </c>
      <c r="B22" s="63" t="s">
        <v>36</v>
      </c>
      <c r="C22" s="69"/>
      <c r="D22" s="75"/>
      <c r="E22" s="66"/>
    </row>
    <row r="23" spans="1:5" ht="30" x14ac:dyDescent="0.25">
      <c r="A23" s="67">
        <v>2.0099999999999998</v>
      </c>
      <c r="B23" s="68" t="s">
        <v>37</v>
      </c>
      <c r="C23" s="69">
        <v>387.54</v>
      </c>
      <c r="D23" s="71" t="s">
        <v>38</v>
      </c>
      <c r="E23" s="71">
        <v>112.71</v>
      </c>
    </row>
    <row r="24" spans="1:5" ht="60" x14ac:dyDescent="0.25">
      <c r="A24" s="67">
        <v>2.0099999999999998</v>
      </c>
      <c r="B24" s="76" t="s">
        <v>39</v>
      </c>
      <c r="C24" s="69">
        <f>81.69*0.45*0.7</f>
        <v>25.73235</v>
      </c>
      <c r="D24" s="75" t="s">
        <v>40</v>
      </c>
      <c r="E24" s="71">
        <v>484.5</v>
      </c>
    </row>
    <row r="25" spans="1:5" ht="15.75" x14ac:dyDescent="0.25">
      <c r="A25" s="72"/>
      <c r="B25" s="73"/>
      <c r="C25" s="69"/>
      <c r="D25" s="75"/>
      <c r="E25" s="74"/>
    </row>
    <row r="26" spans="1:5" ht="30" x14ac:dyDescent="0.25">
      <c r="A26" s="63" t="s">
        <v>41</v>
      </c>
      <c r="B26" s="63" t="s">
        <v>42</v>
      </c>
      <c r="C26" s="69"/>
      <c r="D26" s="75"/>
      <c r="E26" s="77"/>
    </row>
    <row r="27" spans="1:5" ht="60" x14ac:dyDescent="0.25">
      <c r="A27" s="67">
        <v>3.01</v>
      </c>
      <c r="B27" s="78" t="s">
        <v>43</v>
      </c>
      <c r="C27" s="69">
        <f>(387.54*0.2)</f>
        <v>77.50800000000001</v>
      </c>
      <c r="D27" s="75" t="s">
        <v>44</v>
      </c>
      <c r="E27" s="71">
        <v>2147.48</v>
      </c>
    </row>
    <row r="28" spans="1:5" ht="15.75" x14ac:dyDescent="0.25">
      <c r="A28" s="72"/>
      <c r="B28" s="73"/>
      <c r="C28" s="69"/>
      <c r="D28" s="75"/>
      <c r="E28" s="74"/>
    </row>
    <row r="29" spans="1:5" ht="15.75" x14ac:dyDescent="0.25">
      <c r="A29" s="62" t="s">
        <v>45</v>
      </c>
      <c r="B29" s="63" t="s">
        <v>46</v>
      </c>
      <c r="C29" s="69"/>
      <c r="D29" s="70"/>
      <c r="E29" s="71"/>
    </row>
    <row r="30" spans="1:5" ht="75" x14ac:dyDescent="0.25">
      <c r="A30" s="67">
        <v>4.01</v>
      </c>
      <c r="B30" s="68" t="s">
        <v>47</v>
      </c>
      <c r="C30" s="69">
        <f xml:space="preserve"> (81.69*0.45*0.25)</f>
        <v>9.1901250000000001</v>
      </c>
      <c r="D30" s="71" t="s">
        <v>40</v>
      </c>
      <c r="E30" s="71">
        <v>14855.5</v>
      </c>
    </row>
    <row r="31" spans="1:5" ht="60" x14ac:dyDescent="0.25">
      <c r="A31" s="67">
        <f>A30+0.01</f>
        <v>4.0199999999999996</v>
      </c>
      <c r="B31" s="76" t="s">
        <v>48</v>
      </c>
      <c r="C31" s="69">
        <f>+(0.2*0.2*0.6)*24</f>
        <v>0.57600000000000007</v>
      </c>
      <c r="D31" s="71" t="s">
        <v>40</v>
      </c>
      <c r="E31" s="71">
        <v>17603.09</v>
      </c>
    </row>
    <row r="32" spans="1:5" ht="60" x14ac:dyDescent="0.25">
      <c r="A32" s="67">
        <f t="shared" ref="A32:A40" si="0">A31+0.01</f>
        <v>4.0299999999999994</v>
      </c>
      <c r="B32" s="76" t="s">
        <v>49</v>
      </c>
      <c r="C32" s="69">
        <f>+(0.2*0.2*0.6)*6</f>
        <v>0.14400000000000002</v>
      </c>
      <c r="D32" s="71" t="s">
        <v>40</v>
      </c>
      <c r="E32" s="71">
        <v>17603.09</v>
      </c>
    </row>
    <row r="33" spans="1:5" ht="45" x14ac:dyDescent="0.25">
      <c r="A33" s="67">
        <f t="shared" si="0"/>
        <v>4.0399999999999991</v>
      </c>
      <c r="B33" s="76" t="s">
        <v>50</v>
      </c>
      <c r="C33" s="69">
        <f>+(0.2*0.2*0.8)*24</f>
        <v>0.76800000000000024</v>
      </c>
      <c r="D33" s="71" t="s">
        <v>40</v>
      </c>
      <c r="E33" s="71">
        <v>53758.9</v>
      </c>
    </row>
    <row r="34" spans="1:5" ht="45" x14ac:dyDescent="0.25">
      <c r="A34" s="67">
        <f t="shared" si="0"/>
        <v>4.0499999999999989</v>
      </c>
      <c r="B34" s="76" t="s">
        <v>51</v>
      </c>
      <c r="C34" s="69">
        <f>+(0.2*0.2*0.8)*6</f>
        <v>0.19200000000000006</v>
      </c>
      <c r="D34" s="71" t="s">
        <v>40</v>
      </c>
      <c r="E34" s="71">
        <v>53758.9</v>
      </c>
    </row>
    <row r="35" spans="1:5" ht="45" x14ac:dyDescent="0.25">
      <c r="A35" s="67">
        <f t="shared" si="0"/>
        <v>4.0599999999999987</v>
      </c>
      <c r="B35" s="76" t="s">
        <v>52</v>
      </c>
      <c r="C35" s="69">
        <f>(0.15*0.2*81.69)</f>
        <v>2.4506999999999999</v>
      </c>
      <c r="D35" s="70" t="s">
        <v>44</v>
      </c>
      <c r="E35" s="71">
        <v>36667.03</v>
      </c>
    </row>
    <row r="36" spans="1:5" ht="60" x14ac:dyDescent="0.25">
      <c r="A36" s="67">
        <f t="shared" si="0"/>
        <v>4.0699999999999985</v>
      </c>
      <c r="B36" s="68" t="s">
        <v>53</v>
      </c>
      <c r="C36" s="69">
        <f>(0.6*81.69)</f>
        <v>49.013999999999996</v>
      </c>
      <c r="D36" s="71" t="s">
        <v>54</v>
      </c>
      <c r="E36" s="71">
        <v>1592.04</v>
      </c>
    </row>
    <row r="37" spans="1:5" ht="60" x14ac:dyDescent="0.25">
      <c r="A37" s="67">
        <f t="shared" si="0"/>
        <v>4.0799999999999983</v>
      </c>
      <c r="B37" s="68" t="s">
        <v>55</v>
      </c>
      <c r="C37" s="69">
        <f>(0.6*81.69)</f>
        <v>49.013999999999996</v>
      </c>
      <c r="D37" s="71" t="s">
        <v>54</v>
      </c>
      <c r="E37" s="71">
        <v>1532.63</v>
      </c>
    </row>
    <row r="38" spans="1:5" ht="45" x14ac:dyDescent="0.25">
      <c r="A38" s="79">
        <f t="shared" si="0"/>
        <v>4.0899999999999981</v>
      </c>
      <c r="B38" s="68" t="s">
        <v>56</v>
      </c>
      <c r="C38" s="69">
        <f>(3.14*0.0225*2.5)*6</f>
        <v>1.05975</v>
      </c>
      <c r="D38" s="71" t="s">
        <v>44</v>
      </c>
      <c r="E38" s="71">
        <v>49490.13</v>
      </c>
    </row>
    <row r="39" spans="1:5" ht="45" x14ac:dyDescent="0.25">
      <c r="A39" s="79">
        <f t="shared" si="0"/>
        <v>4.0999999999999979</v>
      </c>
      <c r="B39" s="68" t="s">
        <v>57</v>
      </c>
      <c r="C39" s="69">
        <f>(2.11*0.25*0.4)*6</f>
        <v>1.266</v>
      </c>
      <c r="D39" s="71" t="s">
        <v>44</v>
      </c>
      <c r="E39" s="71">
        <v>34089.97</v>
      </c>
    </row>
    <row r="40" spans="1:5" ht="45" x14ac:dyDescent="0.25">
      <c r="A40" s="67">
        <f t="shared" si="0"/>
        <v>4.1099999999999977</v>
      </c>
      <c r="B40" s="68" t="s">
        <v>58</v>
      </c>
      <c r="C40" s="69">
        <f>(5*6*0.1)</f>
        <v>3</v>
      </c>
      <c r="D40" s="71" t="s">
        <v>44</v>
      </c>
      <c r="E40" s="71">
        <v>25099.54</v>
      </c>
    </row>
    <row r="41" spans="1:5" x14ac:dyDescent="0.25">
      <c r="A41" s="77"/>
      <c r="B41" s="77"/>
      <c r="C41" s="77"/>
      <c r="D41" s="77"/>
      <c r="E41" s="77"/>
    </row>
    <row r="42" spans="1:5" ht="15.75" x14ac:dyDescent="0.25">
      <c r="A42" s="62" t="s">
        <v>59</v>
      </c>
      <c r="B42" s="63" t="s">
        <v>60</v>
      </c>
      <c r="C42" s="69"/>
      <c r="D42" s="70"/>
      <c r="E42" s="71"/>
    </row>
    <row r="43" spans="1:5" ht="15.75" x14ac:dyDescent="0.25">
      <c r="A43" s="67">
        <v>5.01</v>
      </c>
      <c r="B43" s="68" t="s">
        <v>61</v>
      </c>
      <c r="C43" s="69">
        <v>388.8</v>
      </c>
      <c r="D43" s="70" t="s">
        <v>18</v>
      </c>
      <c r="E43" s="71">
        <v>527.64</v>
      </c>
    </row>
    <row r="44" spans="1:5" ht="30" x14ac:dyDescent="0.25">
      <c r="A44" s="67">
        <f>A43+0.01</f>
        <v>5.0199999999999996</v>
      </c>
      <c r="B44" s="68" t="s">
        <v>62</v>
      </c>
      <c r="C44" s="69">
        <f>81.69</f>
        <v>81.69</v>
      </c>
      <c r="D44" s="75" t="s">
        <v>63</v>
      </c>
      <c r="E44" s="71">
        <v>2433.2199999999998</v>
      </c>
    </row>
    <row r="45" spans="1:5" ht="30" x14ac:dyDescent="0.25">
      <c r="A45" s="67">
        <f t="shared" ref="A45:A46" si="1">A44+0.01</f>
        <v>5.0299999999999994</v>
      </c>
      <c r="B45" s="68" t="s">
        <v>64</v>
      </c>
      <c r="C45" s="69">
        <v>370.54</v>
      </c>
      <c r="D45" s="75" t="s">
        <v>63</v>
      </c>
      <c r="E45" s="71">
        <v>1806.08</v>
      </c>
    </row>
    <row r="46" spans="1:5" ht="15.75" x14ac:dyDescent="0.25">
      <c r="A46" s="67">
        <f t="shared" si="1"/>
        <v>5.0399999999999991</v>
      </c>
      <c r="B46" s="68" t="s">
        <v>65</v>
      </c>
      <c r="C46" s="69">
        <f>30*0.1</f>
        <v>3</v>
      </c>
      <c r="D46" s="75" t="s">
        <v>63</v>
      </c>
      <c r="E46" s="71">
        <v>1806.08</v>
      </c>
    </row>
    <row r="47" spans="1:5" x14ac:dyDescent="0.25">
      <c r="A47" s="77"/>
      <c r="B47" s="77"/>
      <c r="C47" s="77"/>
      <c r="D47" s="77"/>
      <c r="E47" s="77"/>
    </row>
    <row r="48" spans="1:5" ht="15.75" x14ac:dyDescent="0.25">
      <c r="A48" s="62" t="s">
        <v>66</v>
      </c>
      <c r="B48" s="63" t="s">
        <v>67</v>
      </c>
      <c r="C48" s="69"/>
      <c r="D48" s="75"/>
      <c r="E48" s="71"/>
    </row>
    <row r="49" spans="1:5" ht="30" x14ac:dyDescent="0.25">
      <c r="A49" s="67">
        <v>6.01</v>
      </c>
      <c r="B49" s="68" t="s">
        <v>68</v>
      </c>
      <c r="C49" s="69">
        <v>387.54</v>
      </c>
      <c r="D49" s="71" t="s">
        <v>38</v>
      </c>
      <c r="E49" s="71">
        <v>224.44</v>
      </c>
    </row>
    <row r="50" spans="1:5" ht="15.75" x14ac:dyDescent="0.25">
      <c r="A50" s="67"/>
      <c r="B50" s="68"/>
      <c r="C50" s="69"/>
      <c r="D50" s="71"/>
      <c r="E50" s="71"/>
    </row>
    <row r="51" spans="1:5" ht="15.75" x14ac:dyDescent="0.25">
      <c r="A51" s="62" t="s">
        <v>69</v>
      </c>
      <c r="B51" s="63" t="s">
        <v>70</v>
      </c>
      <c r="C51" s="69"/>
      <c r="D51" s="70"/>
      <c r="E51" s="71"/>
    </row>
    <row r="52" spans="1:5" ht="30" x14ac:dyDescent="0.25">
      <c r="A52" s="67">
        <v>7.01</v>
      </c>
      <c r="B52" s="68" t="s">
        <v>71</v>
      </c>
      <c r="C52" s="69">
        <f>81.69*1.5</f>
        <v>122.535</v>
      </c>
      <c r="D52" s="75" t="s">
        <v>63</v>
      </c>
      <c r="E52" s="71">
        <v>846.15</v>
      </c>
    </row>
    <row r="53" spans="1:5" ht="15.75" x14ac:dyDescent="0.25">
      <c r="A53" s="72"/>
      <c r="B53" s="76"/>
      <c r="C53" s="69"/>
      <c r="D53" s="71"/>
      <c r="E53" s="71"/>
    </row>
    <row r="54" spans="1:5" ht="15.75" x14ac:dyDescent="0.25">
      <c r="A54" s="62" t="s">
        <v>69</v>
      </c>
      <c r="B54" s="63" t="s">
        <v>72</v>
      </c>
      <c r="C54" s="69"/>
      <c r="D54" s="71"/>
      <c r="E54" s="71"/>
    </row>
    <row r="55" spans="1:5" ht="15.75" x14ac:dyDescent="0.25">
      <c r="A55" s="67">
        <v>8.01</v>
      </c>
      <c r="B55" s="68" t="s">
        <v>73</v>
      </c>
      <c r="C55" s="69">
        <v>5</v>
      </c>
      <c r="D55" s="71" t="s">
        <v>33</v>
      </c>
      <c r="E55" s="71">
        <v>12500</v>
      </c>
    </row>
    <row r="56" spans="1:5" ht="15.75" x14ac:dyDescent="0.25">
      <c r="A56" s="67">
        <f>A55+0.01</f>
        <v>8.02</v>
      </c>
      <c r="B56" s="68" t="s">
        <v>74</v>
      </c>
      <c r="C56" s="69">
        <v>5</v>
      </c>
      <c r="D56" s="71" t="s">
        <v>33</v>
      </c>
      <c r="E56" s="71">
        <v>12500</v>
      </c>
    </row>
    <row r="57" spans="1:5" ht="15.75" x14ac:dyDescent="0.25">
      <c r="A57" s="67">
        <f t="shared" ref="A57:A59" si="2">A56+0.01</f>
        <v>8.0299999999999994</v>
      </c>
      <c r="B57" s="68" t="s">
        <v>75</v>
      </c>
      <c r="C57" s="69">
        <v>50</v>
      </c>
      <c r="D57" s="71" t="s">
        <v>33</v>
      </c>
      <c r="E57" s="71">
        <v>45</v>
      </c>
    </row>
    <row r="58" spans="1:5" ht="15.75" x14ac:dyDescent="0.25">
      <c r="A58" s="67">
        <f t="shared" si="2"/>
        <v>8.0399999999999991</v>
      </c>
      <c r="B58" s="68" t="s">
        <v>76</v>
      </c>
      <c r="C58" s="69">
        <v>20</v>
      </c>
      <c r="D58" s="71" t="s">
        <v>33</v>
      </c>
      <c r="E58" s="71">
        <v>20</v>
      </c>
    </row>
    <row r="59" spans="1:5" ht="15.75" x14ac:dyDescent="0.25">
      <c r="A59" s="67">
        <f t="shared" si="2"/>
        <v>8.0499999999999989</v>
      </c>
      <c r="B59" s="68" t="s">
        <v>77</v>
      </c>
      <c r="C59" s="69">
        <v>1</v>
      </c>
      <c r="D59" s="71" t="s">
        <v>33</v>
      </c>
      <c r="E59" s="71">
        <v>23000</v>
      </c>
    </row>
    <row r="60" spans="1:5" ht="15.75" x14ac:dyDescent="0.25">
      <c r="A60" s="80"/>
      <c r="B60" s="81"/>
      <c r="C60" s="69"/>
      <c r="D60" s="71"/>
      <c r="E60" s="71"/>
    </row>
    <row r="61" spans="1:5" ht="15.75" x14ac:dyDescent="0.25">
      <c r="A61" s="63" t="s">
        <v>78</v>
      </c>
      <c r="B61" s="63" t="s">
        <v>79</v>
      </c>
      <c r="C61" s="69"/>
      <c r="D61" s="71"/>
      <c r="E61" s="71"/>
    </row>
    <row r="62" spans="1:5" ht="30" x14ac:dyDescent="0.25">
      <c r="A62" s="67">
        <v>9.01</v>
      </c>
      <c r="B62" s="68" t="s">
        <v>80</v>
      </c>
      <c r="C62" s="69">
        <v>15</v>
      </c>
      <c r="D62" s="71" t="s">
        <v>18</v>
      </c>
      <c r="E62" s="71">
        <v>340</v>
      </c>
    </row>
    <row r="63" spans="1:5" ht="45" x14ac:dyDescent="0.25">
      <c r="A63" s="67">
        <f>A62+0.01</f>
        <v>9.02</v>
      </c>
      <c r="B63" s="68" t="s">
        <v>81</v>
      </c>
      <c r="C63" s="69">
        <v>10</v>
      </c>
      <c r="D63" s="71" t="s">
        <v>18</v>
      </c>
      <c r="E63" s="71">
        <v>340</v>
      </c>
    </row>
    <row r="64" spans="1:5" ht="15.75" x14ac:dyDescent="0.25">
      <c r="A64" s="67">
        <f t="shared" ref="A64:A66" si="3">A63+0.01</f>
        <v>9.0299999999999994</v>
      </c>
      <c r="B64" s="68" t="s">
        <v>82</v>
      </c>
      <c r="C64" s="69">
        <v>1</v>
      </c>
      <c r="D64" s="71" t="s">
        <v>83</v>
      </c>
      <c r="E64" s="71">
        <v>12450</v>
      </c>
    </row>
    <row r="65" spans="1:5" ht="15.75" x14ac:dyDescent="0.25">
      <c r="A65" s="67">
        <f t="shared" si="3"/>
        <v>9.0399999999999991</v>
      </c>
      <c r="B65" s="68" t="s">
        <v>84</v>
      </c>
      <c r="C65" s="69">
        <v>1</v>
      </c>
      <c r="D65" s="71" t="s">
        <v>83</v>
      </c>
      <c r="E65" s="71">
        <v>10030.299999999999</v>
      </c>
    </row>
    <row r="66" spans="1:5" ht="15.75" x14ac:dyDescent="0.25">
      <c r="A66" s="67">
        <f t="shared" si="3"/>
        <v>9.0499999999999989</v>
      </c>
      <c r="B66" s="76" t="s">
        <v>85</v>
      </c>
      <c r="C66" s="69">
        <v>500</v>
      </c>
      <c r="D66" s="70" t="s">
        <v>86</v>
      </c>
      <c r="E66" s="71">
        <v>20.5</v>
      </c>
    </row>
    <row r="67" spans="1:5" ht="15.75" x14ac:dyDescent="0.25">
      <c r="A67" s="72"/>
      <c r="B67" s="76"/>
      <c r="C67" s="69"/>
      <c r="D67" s="70"/>
      <c r="E67" s="71"/>
    </row>
    <row r="68" spans="1:5" ht="15.75" x14ac:dyDescent="0.25">
      <c r="A68" s="62" t="s">
        <v>87</v>
      </c>
      <c r="B68" s="63" t="s">
        <v>88</v>
      </c>
      <c r="C68" s="69"/>
      <c r="D68" s="71"/>
      <c r="E68" s="71"/>
    </row>
    <row r="69" spans="1:5" ht="45" x14ac:dyDescent="0.25">
      <c r="A69" s="67">
        <v>10.01</v>
      </c>
      <c r="B69" s="68" t="s">
        <v>89</v>
      </c>
      <c r="C69" s="69">
        <v>5</v>
      </c>
      <c r="D69" s="71" t="s">
        <v>83</v>
      </c>
      <c r="E69" s="71">
        <v>28000</v>
      </c>
    </row>
    <row r="70" spans="1:5" ht="15.75" x14ac:dyDescent="0.25">
      <c r="A70" s="72"/>
      <c r="B70" s="68"/>
      <c r="C70" s="69"/>
      <c r="D70" s="70"/>
      <c r="E70" s="71"/>
    </row>
    <row r="71" spans="1:5" ht="15.75" x14ac:dyDescent="0.25">
      <c r="A71" s="72"/>
      <c r="B71" s="76"/>
      <c r="C71" s="69"/>
      <c r="D71" s="70"/>
      <c r="E71" s="71"/>
    </row>
    <row r="72" spans="1:5" ht="15.75" x14ac:dyDescent="0.25">
      <c r="A72" s="62" t="s">
        <v>90</v>
      </c>
      <c r="B72" s="63" t="s">
        <v>91</v>
      </c>
      <c r="C72" s="69"/>
      <c r="D72" s="70"/>
      <c r="E72" s="71"/>
    </row>
    <row r="73" spans="1:5" ht="15.75" x14ac:dyDescent="0.25">
      <c r="A73" s="67">
        <v>11.01</v>
      </c>
      <c r="B73" s="68" t="s">
        <v>92</v>
      </c>
      <c r="C73" s="69">
        <v>1</v>
      </c>
      <c r="D73" s="75" t="s">
        <v>83</v>
      </c>
      <c r="E73" s="71">
        <v>10000</v>
      </c>
    </row>
    <row r="74" spans="1:5" x14ac:dyDescent="0.25">
      <c r="A74" s="82"/>
      <c r="B74" s="68"/>
      <c r="C74" s="83"/>
      <c r="D74" s="84"/>
      <c r="E74" s="85"/>
    </row>
    <row r="75" spans="1:5" x14ac:dyDescent="0.25">
      <c r="A75" s="72"/>
      <c r="B75" s="73"/>
      <c r="C75" s="74"/>
      <c r="D75" s="86"/>
      <c r="E75" s="74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LOS LIBERTADORES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Betty Rojas</cp:lastModifiedBy>
  <dcterms:created xsi:type="dcterms:W3CDTF">2025-04-08T14:38:27Z</dcterms:created>
  <dcterms:modified xsi:type="dcterms:W3CDTF">2025-04-08T14:40:15Z</dcterms:modified>
</cp:coreProperties>
</file>