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LOS CERR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56" i="1"/>
  <c r="A57" i="1" s="1"/>
  <c r="A58" i="1" s="1"/>
  <c r="A55" i="1"/>
  <c r="C51" i="1"/>
  <c r="C48" i="1"/>
  <c r="A46" i="1"/>
  <c r="A47" i="1" s="1"/>
  <c r="A48" i="1" s="1"/>
  <c r="C42" i="1"/>
  <c r="C41" i="1"/>
  <c r="C40" i="1"/>
  <c r="C39" i="1"/>
  <c r="C38" i="1"/>
  <c r="C37" i="1"/>
  <c r="C36" i="1"/>
  <c r="C35" i="1"/>
  <c r="C34" i="1"/>
  <c r="A34" i="1"/>
  <c r="A35" i="1" s="1"/>
  <c r="A36" i="1" s="1"/>
  <c r="A37" i="1" s="1"/>
  <c r="A38" i="1" s="1"/>
  <c r="A39" i="1" s="1"/>
  <c r="A40" i="1" s="1"/>
  <c r="A41" i="1" s="1"/>
  <c r="A42" i="1" s="1"/>
  <c r="C33" i="1"/>
  <c r="A33" i="1"/>
  <c r="C32" i="1"/>
  <c r="C29" i="1"/>
  <c r="C26" i="1"/>
  <c r="A25" i="1"/>
  <c r="A26" i="1" s="1"/>
  <c r="A21" i="1"/>
</calcChain>
</file>

<file path=xl/sharedStrings.xml><?xml version="1.0" encoding="utf-8"?>
<sst xmlns="http://schemas.openxmlformats.org/spreadsheetml/2006/main" count="110" uniqueCount="82">
  <si>
    <t>Ayuntamiento Municipal de los Alcarrizos  (AMA)</t>
  </si>
  <si>
    <t>Productivo, Participativo y Solidario</t>
  </si>
  <si>
    <t>Dirección de  Planeamiento Urbano e Infraestructura Municipal</t>
  </si>
  <si>
    <t>Departamento de Análisis, Costos y Presupuestos</t>
  </si>
  <si>
    <t>Proyecto:</t>
  </si>
  <si>
    <t>Construcción de parque Los Cerros etapa I . Perteneciente al presupuesto Participativo Municipal del 2025.</t>
  </si>
  <si>
    <t>CODIGO:</t>
  </si>
  <si>
    <t>AMA1-IM0225-P21-M</t>
  </si>
  <si>
    <t>Región :</t>
  </si>
  <si>
    <t>Norte I</t>
  </si>
  <si>
    <t>DISEÑADO POR:</t>
  </si>
  <si>
    <t xml:space="preserve"> D.P.U.I.M</t>
  </si>
  <si>
    <t>Área Esq.:</t>
  </si>
  <si>
    <t>Los Cerros etapa 1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</si>
  <si>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</si>
  <si>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</si>
  <si>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</si>
  <si>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</si>
  <si>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</si>
  <si>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</si>
  <si>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</si>
  <si>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</si>
  <si>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</si>
  <si>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</si>
  <si>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</si>
  <si>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</si>
  <si>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</si>
  <si>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CANTIDAD</t>
  </si>
  <si>
    <t>U</t>
  </si>
  <si>
    <t>I</t>
  </si>
  <si>
    <t xml:space="preserve">TRABAJOS PRELIMINARES </t>
  </si>
  <si>
    <t xml:space="preserve">Valla informativa de la obra. </t>
  </si>
  <si>
    <t>Ud.</t>
  </si>
  <si>
    <t>Verja de zinc cal, 34, (coloc., horizontal) y madera bruta Ø 3"</t>
  </si>
  <si>
    <t>II</t>
  </si>
  <si>
    <t>MOVIMIENTO DE TIERRA</t>
  </si>
  <si>
    <t>Limpieza y nivelación del área de proyecto (445.28m2)</t>
  </si>
  <si>
    <t>m3</t>
  </si>
  <si>
    <t>Corte de terreno en el parque Los Cerros (445.28*0.20)</t>
  </si>
  <si>
    <t>Hr</t>
  </si>
  <si>
    <t>Excavación a mano de material no clasificado para zapata de muro perimetral del parque Los  Cerros (97.99*0.45*0.70)</t>
  </si>
  <si>
    <t>III</t>
  </si>
  <si>
    <t>RELLENO SUMINISTRO Y COMPACTACION</t>
  </si>
  <si>
    <t>Regado, Nivelado y Compactado Relleno de material con Granzote para la nivelación del parque Los Cerros (445.28*0.20)</t>
  </si>
  <si>
    <t>IV</t>
  </si>
  <si>
    <t xml:space="preserve">HORMIGON ARMADO </t>
  </si>
  <si>
    <t>Construcción de zapata para muros de 6" para el perímetro del parque en general (parte exterior) con  3 Ø 3/8" @ 0.25m, Parque Los Cerros (97.99*0.45*0.25)</t>
  </si>
  <si>
    <t>Construcción de zapata para columnas de parque  20x20 4 f3/8" - 3/8"@0.20m (Ambas direcciones) (0.20*0.20*0.60)*21</t>
  </si>
  <si>
    <t>Construcción de zapata para columnas del gazebo  20x20 4 f3/8" - 3/8"@0.20m (Ambas direcciones) (0.20*0.20*0.60)*7</t>
  </si>
  <si>
    <t>Construcción de columnas de parque con  5 Ø 3/8" @ 0.20m (Ambas direcciones) (0.20*0.20*0.80)*21</t>
  </si>
  <si>
    <t>Construcción de columnas del gazebo  con  5 Ø 3/8" @ 0.20m (Ambas direcciones) (0.20*0.20*2.40)*7</t>
  </si>
  <si>
    <t>Construcción de viga de amarre para verja perimetral  del parque 15x20 4 f 3/8" y 3/8" @ 0.20m (0.15*0.20*97.99) .Los Cerros</t>
  </si>
  <si>
    <t>Construcción de muro perimetral de block de 6" SNP  en el Parque Los Cerros  con  Ø3/8" @ 0.60m (0.60*97.99)</t>
  </si>
  <si>
    <t>m2</t>
  </si>
  <si>
    <t>Construcción de muro perimetral de block de 6" BNP  (tres lineal ) en el Parque Los Cerros  con 3Ø3/8" @ 0.60m (0.60*97.99)</t>
  </si>
  <si>
    <t>Columna circular para gazebo D30cms 6 Փ1/2" - 3/8"@0.10m (3.14*0.0225*2.50)*7</t>
  </si>
  <si>
    <t>Viga 25x40 para gazebo  3 f 3/4" - 3/8"@0.20m 210Kg/cm2 (0.30*0.30*0.27)*7</t>
  </si>
  <si>
    <t>Losa HA E=0.12m 3/8"@0.25m AD Hormigón Industrial 210Kg/cm2 (37.65m2*0.10)</t>
  </si>
  <si>
    <t>V</t>
  </si>
  <si>
    <t xml:space="preserve">TERMINACION </t>
  </si>
  <si>
    <t xml:space="preserve">Pañete de Mocheta y cantos </t>
  </si>
  <si>
    <t xml:space="preserve">ml </t>
  </si>
  <si>
    <t>Revestimiento de  muros en piedra de Laja  (97.99m2)</t>
  </si>
  <si>
    <t>Piso estampado completo en todo el parque (342.80 m2)</t>
  </si>
  <si>
    <t>Piso estampado en el gazebo (37.65*0.10 )</t>
  </si>
  <si>
    <t>VI</t>
  </si>
  <si>
    <t xml:space="preserve">SUMINISTRO E INSTALACION DE HERRERIA DE VERJA PERIMETRAL </t>
  </si>
  <si>
    <t>Herrería en  toda  el área perimetral para parque incluye pintura.</t>
  </si>
  <si>
    <t>VII</t>
  </si>
  <si>
    <t xml:space="preserve">ARBOLIZACION </t>
  </si>
  <si>
    <t>Robles Amarillos 15 pies</t>
  </si>
  <si>
    <t>Robles Rosado 15 pies</t>
  </si>
  <si>
    <t>Tu y yo</t>
  </si>
  <si>
    <t>Funkiantee</t>
  </si>
  <si>
    <t xml:space="preserve">Mano de obra </t>
  </si>
  <si>
    <t>VIII</t>
  </si>
  <si>
    <t xml:space="preserve">ELETRICIDAD </t>
  </si>
  <si>
    <t xml:space="preserve">Suministro e instalación de tubos eléctricos para electricidad bajo piso </t>
  </si>
  <si>
    <t xml:space="preserve">Suministro e instalación de tubería eléctrica en columnas y losas del gazebo </t>
  </si>
  <si>
    <t>IX</t>
  </si>
  <si>
    <t xml:space="preserve">LIMPIEZA 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</si>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</sst>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[$-F800]dddd\,\ mmmm\ dd\,\ yyyy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3"/>
      </bottom>
      <diagonal/>
    </border>
    <border>
      <left/>
      <right style="medium">
        <color indexed="64"/>
      </right>
      <top style="thin">
        <color indexed="64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double">
        <color indexed="63"/>
      </top>
      <bottom/>
      <diagonal/>
    </border>
    <border>
      <left/>
      <right/>
      <top style="double">
        <color indexed="63"/>
      </top>
      <bottom/>
      <diagonal/>
    </border>
    <border>
      <left/>
      <right style="medium">
        <color indexed="64"/>
      </right>
      <top style="double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6" fillId="0" borderId="0"/>
  </cellStyleXfs>
  <cellXfs count="88">
    <xf numFmtId="0" fontId="0" fillId="0" borderId="0" xfId="0"/>
    <xf numFmtId="16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Alignment="1">
      <alignment horizontal="center"/>
    </xf>
    <xf numFmtId="43" fontId="3" fillId="0" borderId="0" xfId="1" applyFont="1" applyFill="1" applyAlignment="1"/>
    <xf numFmtId="43" fontId="3" fillId="0" borderId="0" xfId="1" applyFont="1" applyFill="1" applyAlignment="1">
      <alignment horizontal="right"/>
    </xf>
    <xf numFmtId="43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43" fontId="3" fillId="0" borderId="0" xfId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vertical="center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3" fontId="5" fillId="0" borderId="0" xfId="1" applyFont="1" applyFill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left" wrapText="1"/>
    </xf>
    <xf numFmtId="0" fontId="2" fillId="0" borderId="14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3" fillId="0" borderId="16" xfId="2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4" fontId="3" fillId="0" borderId="18" xfId="2" applyNumberFormat="1" applyFont="1" applyBorder="1" applyAlignment="1">
      <alignment horizontal="left" wrapText="1"/>
    </xf>
    <xf numFmtId="4" fontId="3" fillId="0" borderId="19" xfId="2" applyNumberFormat="1" applyFont="1" applyBorder="1" applyAlignment="1">
      <alignment horizontal="center" wrapText="1"/>
    </xf>
    <xf numFmtId="0" fontId="3" fillId="0" borderId="20" xfId="2" applyFont="1" applyBorder="1" applyAlignment="1">
      <alignment horizontal="center" wrapText="1"/>
    </xf>
    <xf numFmtId="0" fontId="3" fillId="0" borderId="21" xfId="2" applyFont="1" applyBorder="1" applyAlignment="1">
      <alignment horizontal="center" vertical="center" wrapText="1"/>
    </xf>
    <xf numFmtId="15" fontId="2" fillId="0" borderId="0" xfId="2" applyNumberFormat="1" applyFont="1" applyAlignment="1">
      <alignment horizontal="center" vertical="center" wrapText="1"/>
    </xf>
    <xf numFmtId="4" fontId="3" fillId="0" borderId="0" xfId="2" applyNumberFormat="1" applyFont="1" applyAlignment="1">
      <alignment horizontal="center" wrapText="1"/>
    </xf>
    <xf numFmtId="0" fontId="3" fillId="0" borderId="22" xfId="2" applyFont="1" applyBorder="1" applyAlignment="1">
      <alignment horizontal="center" wrapText="1"/>
    </xf>
    <xf numFmtId="164" fontId="2" fillId="2" borderId="23" xfId="2" applyNumberFormat="1" applyFont="1" applyFill="1" applyBorder="1" applyAlignment="1">
      <alignment horizontal="center" wrapText="1"/>
    </xf>
    <xf numFmtId="164" fontId="2" fillId="2" borderId="24" xfId="2" applyNumberFormat="1" applyFont="1" applyFill="1" applyBorder="1" applyAlignment="1">
      <alignment horizontal="center" wrapText="1"/>
    </xf>
    <xf numFmtId="164" fontId="2" fillId="2" borderId="25" xfId="2" applyNumberFormat="1" applyFont="1" applyFill="1" applyBorder="1" applyAlignment="1">
      <alignment horizontal="center" wrapText="1"/>
    </xf>
    <xf numFmtId="4" fontId="3" fillId="2" borderId="23" xfId="2" applyNumberFormat="1" applyFont="1" applyFill="1" applyBorder="1" applyAlignment="1">
      <alignment horizontal="center" wrapText="1"/>
    </xf>
    <xf numFmtId="4" fontId="3" fillId="2" borderId="25" xfId="2" applyNumberFormat="1" applyFont="1" applyFill="1" applyBorder="1" applyAlignment="1">
      <alignment horizontal="center" wrapText="1"/>
    </xf>
    <xf numFmtId="0" fontId="3" fillId="0" borderId="26" xfId="2" applyFont="1" applyBorder="1" applyAlignment="1">
      <alignment horizontal="center" vertical="center" wrapText="1"/>
    </xf>
    <xf numFmtId="4" fontId="2" fillId="0" borderId="27" xfId="2" applyNumberFormat="1" applyFont="1" applyBorder="1" applyAlignment="1">
      <alignment horizontal="center" vertical="center" wrapText="1"/>
    </xf>
    <xf numFmtId="164" fontId="2" fillId="2" borderId="23" xfId="2" applyNumberFormat="1" applyFont="1" applyFill="1" applyBorder="1" applyAlignment="1">
      <alignment horizontal="center" vertical="center" wrapText="1"/>
    </xf>
    <xf numFmtId="164" fontId="2" fillId="2" borderId="24" xfId="2" applyNumberFormat="1" applyFont="1" applyFill="1" applyBorder="1" applyAlignment="1">
      <alignment horizontal="center" vertical="center" wrapText="1"/>
    </xf>
    <xf numFmtId="164" fontId="2" fillId="2" borderId="25" xfId="2" applyNumberFormat="1" applyFont="1" applyFill="1" applyBorder="1" applyAlignment="1">
      <alignment horizontal="center" vertical="center" wrapText="1"/>
    </xf>
    <xf numFmtId="164" fontId="8" fillId="3" borderId="28" xfId="0" applyNumberFormat="1" applyFont="1" applyFill="1" applyBorder="1" applyAlignment="1">
      <alignment horizontal="center"/>
    </xf>
    <xf numFmtId="4" fontId="8" fillId="3" borderId="29" xfId="0" applyNumberFormat="1" applyFont="1" applyFill="1" applyBorder="1" applyAlignment="1">
      <alignment horizontal="center" wrapText="1"/>
    </xf>
    <xf numFmtId="4" fontId="8" fillId="3" borderId="29" xfId="3" applyNumberFormat="1" applyFont="1" applyFill="1" applyBorder="1" applyAlignment="1">
      <alignment horizontal="center"/>
    </xf>
    <xf numFmtId="4" fontId="8" fillId="3" borderId="29" xfId="0" applyNumberFormat="1" applyFont="1" applyFill="1" applyBorder="1" applyAlignment="1">
      <alignment horizontal="center"/>
    </xf>
    <xf numFmtId="164" fontId="8" fillId="4" borderId="17" xfId="0" applyNumberFormat="1" applyFont="1" applyFill="1" applyBorder="1" applyAlignment="1">
      <alignment horizontal="center"/>
    </xf>
    <xf numFmtId="4" fontId="8" fillId="4" borderId="17" xfId="0" applyNumberFormat="1" applyFont="1" applyFill="1" applyBorder="1" applyAlignment="1">
      <alignment horizontal="center" wrapText="1"/>
    </xf>
    <xf numFmtId="4" fontId="8" fillId="4" borderId="17" xfId="3" applyNumberFormat="1" applyFont="1" applyFill="1" applyBorder="1" applyAlignment="1">
      <alignment horizontal="center"/>
    </xf>
    <xf numFmtId="4" fontId="8" fillId="4" borderId="17" xfId="0" applyNumberFormat="1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 vertical="center" wrapText="1"/>
    </xf>
    <xf numFmtId="0" fontId="9" fillId="5" borderId="17" xfId="4" applyFont="1" applyFill="1" applyBorder="1" applyAlignment="1">
      <alignment horizontal="center" wrapText="1"/>
    </xf>
    <xf numFmtId="4" fontId="10" fillId="0" borderId="17" xfId="4" applyNumberFormat="1" applyFont="1" applyFill="1" applyBorder="1" applyAlignment="1">
      <alignment horizontal="center" wrapText="1"/>
    </xf>
    <xf numFmtId="0" fontId="10" fillId="0" borderId="17" xfId="4" applyFont="1" applyFill="1" applyBorder="1" applyAlignment="1">
      <alignment horizontal="center" wrapText="1"/>
    </xf>
    <xf numFmtId="0" fontId="11" fillId="0" borderId="3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4" fontId="11" fillId="0" borderId="17" xfId="4" applyNumberFormat="1" applyFont="1" applyFill="1" applyBorder="1" applyAlignment="1">
      <alignment horizontal="center" wrapText="1"/>
    </xf>
    <xf numFmtId="0" fontId="12" fillId="0" borderId="17" xfId="4" applyFont="1" applyFill="1" applyBorder="1" applyAlignment="1">
      <alignment horizontal="center" wrapText="1"/>
    </xf>
    <xf numFmtId="0" fontId="11" fillId="0" borderId="17" xfId="4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/>
    </xf>
    <xf numFmtId="0" fontId="13" fillId="0" borderId="30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wrapText="1"/>
    </xf>
    <xf numFmtId="0" fontId="9" fillId="5" borderId="3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center" wrapText="1"/>
    </xf>
    <xf numFmtId="0" fontId="11" fillId="0" borderId="17" xfId="4" applyFont="1" applyFill="1" applyBorder="1" applyAlignment="1">
      <alignment horizontal="left" vertical="center" wrapText="1"/>
    </xf>
    <xf numFmtId="0" fontId="12" fillId="0" borderId="17" xfId="4" applyFont="1" applyFill="1" applyBorder="1" applyAlignment="1">
      <alignment horizontal="left" vertical="center" wrapText="1"/>
    </xf>
    <xf numFmtId="2" fontId="11" fillId="0" borderId="30" xfId="4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31" xfId="4" applyFont="1" applyFill="1" applyBorder="1" applyAlignment="1">
      <alignment horizontal="center" vertical="center" wrapText="1"/>
    </xf>
    <xf numFmtId="0" fontId="0" fillId="0" borderId="31" xfId="0" applyBorder="1"/>
    <xf numFmtId="0" fontId="14" fillId="0" borderId="30" xfId="2" applyFont="1" applyBorder="1" applyAlignment="1">
      <alignment vertical="center" wrapText="1"/>
    </xf>
    <xf numFmtId="0" fontId="13" fillId="0" borderId="17" xfId="2" applyFont="1" applyBorder="1" applyAlignment="1">
      <alignment vertical="center" wrapText="1"/>
    </xf>
  </cellXfs>
  <cellStyles count="5">
    <cellStyle name="Millares" xfId="1" builtinId="3"/>
    <cellStyle name="Millares 20" xfId="3"/>
    <cellStyle name="Normal" xfId="0" builtinId="0"/>
    <cellStyle name="Normal_Capellan Lebron" xfId="4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460571</xdr:colOff>
      <xdr:row>0</xdr:row>
      <xdr:rowOff>35720</xdr:rowOff>
    </xdr:from>
    <xdr:to>
      <xdr:col>1</xdr:col>
      <xdr:colOff>800100</xdr:colOff>
      <xdr:row>5</xdr:row>
      <xdr:rowOff>76200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71" y="35720"/>
          <a:ext cx="1349179" cy="1088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9" workbookViewId="0">
      <selection activeCell="H4" sqref="H4"/>
    </sheetView>
  </sheetViews>
  <sheetFormatPr baseColWidth="10" defaultRowHeight="15" x14ac:dyDescent="0.25"/>
  <cols>
    <col min="1" max="1" width="15.140625" bestFit="1" customWidth="1"/>
    <col min="2" max="2" width="40.85546875" customWidth="1"/>
    <col min="3" max="3" width="15.5703125" customWidth="1"/>
    <col min="4" max="4" width="10.42578125" customWidth="1"/>
    <col min="5" max="5" width="17.42578125" customWidth="1"/>
    <col min="6" max="6" width="16.7109375" customWidth="1"/>
    <col min="7" max="7" width="11.2851562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11" t="s">
        <v>0</v>
      </c>
      <c r="B3" s="11"/>
      <c r="C3" s="11"/>
      <c r="D3" s="11"/>
      <c r="E3" s="11"/>
      <c r="F3" s="11"/>
      <c r="G3" s="11"/>
    </row>
    <row r="4" spans="1:7" ht="16.5" x14ac:dyDescent="0.3">
      <c r="A4" s="11" t="s">
        <v>1</v>
      </c>
      <c r="B4" s="11"/>
      <c r="C4" s="11"/>
      <c r="D4" s="11"/>
      <c r="E4" s="11"/>
      <c r="F4" s="11"/>
      <c r="G4" s="11"/>
    </row>
    <row r="5" spans="1:7" ht="16.5" x14ac:dyDescent="0.3">
      <c r="A5" s="12"/>
      <c r="B5" s="5"/>
      <c r="C5" s="5"/>
      <c r="D5" s="5"/>
      <c r="E5" s="5"/>
      <c r="F5" s="5"/>
      <c r="G5" s="7"/>
    </row>
    <row r="6" spans="1:7" ht="16.5" x14ac:dyDescent="0.3">
      <c r="A6" s="13" t="s">
        <v>2</v>
      </c>
      <c r="B6" s="13"/>
      <c r="C6" s="13"/>
      <c r="D6" s="13"/>
      <c r="E6" s="13"/>
      <c r="F6" s="13"/>
      <c r="G6" s="13"/>
    </row>
    <row r="7" spans="1:7" ht="16.5" x14ac:dyDescent="0.3">
      <c r="A7" s="14" t="s">
        <v>3</v>
      </c>
      <c r="B7" s="14"/>
      <c r="C7" s="14"/>
      <c r="D7" s="14"/>
      <c r="E7" s="14"/>
      <c r="F7" s="14"/>
      <c r="G7" s="14"/>
    </row>
    <row r="8" spans="1:7" ht="17.25" thickBot="1" x14ac:dyDescent="0.35">
      <c r="A8" s="15"/>
      <c r="B8" s="16"/>
      <c r="C8" s="17"/>
      <c r="D8" s="18"/>
      <c r="E8" s="17"/>
      <c r="F8" s="17"/>
      <c r="G8" s="19"/>
    </row>
    <row r="9" spans="1:7" ht="35.25" customHeight="1" x14ac:dyDescent="0.25">
      <c r="A9" s="20" t="s">
        <v>4</v>
      </c>
      <c r="B9" s="21" t="s">
        <v>5</v>
      </c>
      <c r="C9" s="22"/>
      <c r="D9" s="23"/>
      <c r="E9" s="24" t="s">
        <v>6</v>
      </c>
      <c r="F9" s="21" t="s">
        <v>7</v>
      </c>
      <c r="G9" s="23"/>
    </row>
    <row r="10" spans="1:7" ht="17.25" thickBot="1" x14ac:dyDescent="0.3">
      <c r="A10" s="25" t="s">
        <v>8</v>
      </c>
      <c r="B10" s="26" t="s">
        <v>9</v>
      </c>
      <c r="C10" s="27"/>
      <c r="D10" s="28"/>
      <c r="E10" s="29" t="s">
        <v>10</v>
      </c>
      <c r="F10" s="30" t="s">
        <v>11</v>
      </c>
      <c r="G10" s="31"/>
    </row>
    <row r="11" spans="1:7" ht="17.25" thickTop="1" x14ac:dyDescent="0.3">
      <c r="A11" s="32" t="s">
        <v>12</v>
      </c>
      <c r="B11" s="33" t="s">
        <v>13</v>
      </c>
      <c r="C11" s="34"/>
      <c r="D11" s="35"/>
      <c r="E11" s="36" t="s">
        <v>14</v>
      </c>
      <c r="F11" s="37" t="s">
        <v>15</v>
      </c>
      <c r="G11" s="38"/>
    </row>
    <row r="12" spans="1:7" ht="17.25" thickBot="1" x14ac:dyDescent="0.35">
      <c r="A12" s="39" t="s">
        <v>16</v>
      </c>
      <c r="B12" s="40">
        <v>45691</v>
      </c>
      <c r="C12" s="40"/>
      <c r="D12" s="40"/>
      <c r="E12" s="41" t="s">
        <v>17</v>
      </c>
      <c r="F12" s="42">
        <v>0</v>
      </c>
      <c r="G12" s="43" t="s">
        <v>18</v>
      </c>
    </row>
    <row r="13" spans="1:7" ht="17.25" thickBot="1" x14ac:dyDescent="0.35">
      <c r="A13" s="44" t="s">
        <v>19</v>
      </c>
      <c r="B13" s="45"/>
      <c r="C13" s="46" t="s">
        <v>20</v>
      </c>
      <c r="D13" s="46" t="s">
        <v>21</v>
      </c>
      <c r="E13" s="46" t="s">
        <v>14</v>
      </c>
      <c r="F13" s="46" t="s">
        <v>21</v>
      </c>
      <c r="G13" s="47" t="s">
        <v>18</v>
      </c>
    </row>
    <row r="14" spans="1:7" ht="17.25" thickBot="1" x14ac:dyDescent="0.35">
      <c r="A14" s="44" t="s">
        <v>22</v>
      </c>
      <c r="B14" s="45"/>
      <c r="C14" s="48" t="s">
        <v>23</v>
      </c>
      <c r="D14" s="49"/>
      <c r="E14" s="50"/>
      <c r="F14" s="51"/>
      <c r="G14" s="52"/>
    </row>
    <row r="15" spans="1:7" ht="17.25" thickBot="1" x14ac:dyDescent="0.35">
      <c r="A15" s="53"/>
      <c r="B15" s="54"/>
      <c r="C15" s="55" t="s">
        <v>24</v>
      </c>
      <c r="D15" s="56"/>
      <c r="E15" s="57"/>
      <c r="F15" s="51"/>
      <c r="G15" s="52"/>
    </row>
    <row r="16" spans="1:7" ht="15.75" thickBot="1" x14ac:dyDescent="0.3"/>
    <row r="17" spans="1:4" ht="18.75" thickTop="1" x14ac:dyDescent="0.25">
      <c r="A17" s="58" t="s">
        <v>25</v>
      </c>
      <c r="B17" s="59" t="s">
        <v>26</v>
      </c>
      <c r="C17" s="60" t="s">
        <v>27</v>
      </c>
      <c r="D17" s="61" t="s">
        <v>28</v>
      </c>
    </row>
    <row r="18" spans="1:4" ht="18" x14ac:dyDescent="0.25">
      <c r="A18" s="62"/>
      <c r="B18" s="63"/>
      <c r="C18" s="64"/>
      <c r="D18" s="65"/>
    </row>
    <row r="19" spans="1:4" ht="18.75" x14ac:dyDescent="0.3">
      <c r="A19" s="66" t="s">
        <v>29</v>
      </c>
      <c r="B19" s="67" t="s">
        <v>30</v>
      </c>
      <c r="C19" s="68"/>
      <c r="D19" s="69"/>
    </row>
    <row r="20" spans="1:4" ht="15.75" x14ac:dyDescent="0.25">
      <c r="A20" s="70">
        <v>1.01</v>
      </c>
      <c r="B20" s="71" t="s">
        <v>31</v>
      </c>
      <c r="C20" s="72">
        <v>2</v>
      </c>
      <c r="D20" s="73" t="s">
        <v>32</v>
      </c>
    </row>
    <row r="21" spans="1:4" ht="30" x14ac:dyDescent="0.25">
      <c r="A21" s="74">
        <f>A20+0.01</f>
        <v>1.02</v>
      </c>
      <c r="B21" s="71" t="s">
        <v>33</v>
      </c>
      <c r="C21" s="72">
        <v>97.99</v>
      </c>
      <c r="D21" s="75" t="s">
        <v>18</v>
      </c>
    </row>
    <row r="22" spans="1:4" ht="15.75" x14ac:dyDescent="0.25">
      <c r="A22" s="76"/>
      <c r="B22" s="77"/>
      <c r="C22" s="72"/>
      <c r="D22" s="73"/>
    </row>
    <row r="23" spans="1:4" ht="15.75" x14ac:dyDescent="0.25">
      <c r="A23" s="78" t="s">
        <v>34</v>
      </c>
      <c r="B23" s="67" t="s">
        <v>35</v>
      </c>
      <c r="C23" s="72"/>
      <c r="D23" s="79"/>
    </row>
    <row r="24" spans="1:4" ht="30" x14ac:dyDescent="0.25">
      <c r="A24" s="70">
        <v>2.0099999999999998</v>
      </c>
      <c r="B24" s="71" t="s">
        <v>36</v>
      </c>
      <c r="C24" s="72">
        <v>445.28</v>
      </c>
      <c r="D24" s="75" t="s">
        <v>37</v>
      </c>
    </row>
    <row r="25" spans="1:4" ht="30" x14ac:dyDescent="0.25">
      <c r="A25" s="70">
        <f>A24+0.01</f>
        <v>2.0199999999999996</v>
      </c>
      <c r="B25" s="71" t="s">
        <v>38</v>
      </c>
      <c r="C25" s="72">
        <v>24</v>
      </c>
      <c r="D25" s="75" t="s">
        <v>39</v>
      </c>
    </row>
    <row r="26" spans="1:4" ht="60" x14ac:dyDescent="0.25">
      <c r="A26" s="70">
        <f>A25+0.01</f>
        <v>2.0299999999999994</v>
      </c>
      <c r="B26" s="80" t="s">
        <v>40</v>
      </c>
      <c r="C26" s="72">
        <f>97.99*0.45*0.7</f>
        <v>30.866849999999999</v>
      </c>
      <c r="D26" s="79" t="s">
        <v>37</v>
      </c>
    </row>
    <row r="27" spans="1:4" ht="15.75" x14ac:dyDescent="0.25">
      <c r="A27" s="76"/>
      <c r="B27" s="77"/>
      <c r="C27" s="72"/>
      <c r="D27" s="79"/>
    </row>
    <row r="28" spans="1:4" ht="30" x14ac:dyDescent="0.25">
      <c r="A28" s="67" t="s">
        <v>41</v>
      </c>
      <c r="B28" s="67" t="s">
        <v>42</v>
      </c>
      <c r="C28" s="72"/>
      <c r="D28" s="79"/>
    </row>
    <row r="29" spans="1:4" ht="60" x14ac:dyDescent="0.25">
      <c r="A29" s="74">
        <v>3.01</v>
      </c>
      <c r="B29" s="81" t="s">
        <v>43</v>
      </c>
      <c r="C29" s="72">
        <f>(445.28*0.2)</f>
        <v>89.055999999999997</v>
      </c>
      <c r="D29" s="79" t="s">
        <v>37</v>
      </c>
    </row>
    <row r="30" spans="1:4" ht="15.75" x14ac:dyDescent="0.25">
      <c r="A30" s="76"/>
      <c r="B30" s="77"/>
      <c r="C30" s="72"/>
      <c r="D30" s="79"/>
    </row>
    <row r="31" spans="1:4" ht="15.75" x14ac:dyDescent="0.25">
      <c r="A31" s="78" t="s">
        <v>44</v>
      </c>
      <c r="B31" s="67" t="s">
        <v>45</v>
      </c>
      <c r="C31" s="72"/>
      <c r="D31" s="73"/>
    </row>
    <row r="32" spans="1:4" ht="75" x14ac:dyDescent="0.25">
      <c r="A32" s="70">
        <v>4.01</v>
      </c>
      <c r="B32" s="71" t="s">
        <v>46</v>
      </c>
      <c r="C32" s="72">
        <f xml:space="preserve"> (97.99*0.45*0.25)</f>
        <v>11.023875</v>
      </c>
      <c r="D32" s="75" t="s">
        <v>37</v>
      </c>
    </row>
    <row r="33" spans="1:4" ht="60" x14ac:dyDescent="0.25">
      <c r="A33" s="70">
        <f>A32+0.01</f>
        <v>4.0199999999999996</v>
      </c>
      <c r="B33" s="80" t="s">
        <v>47</v>
      </c>
      <c r="C33" s="72">
        <f>+(0.2*0.2*0.6)*21</f>
        <v>0.50400000000000011</v>
      </c>
      <c r="D33" s="75" t="s">
        <v>37</v>
      </c>
    </row>
    <row r="34" spans="1:4" ht="60" x14ac:dyDescent="0.25">
      <c r="A34" s="70">
        <f t="shared" ref="A34:A42" si="0">A33+0.01</f>
        <v>4.0299999999999994</v>
      </c>
      <c r="B34" s="80" t="s">
        <v>48</v>
      </c>
      <c r="C34" s="72">
        <f>+(0.2*0.2*0.6)*7</f>
        <v>0.16800000000000004</v>
      </c>
      <c r="D34" s="75" t="s">
        <v>37</v>
      </c>
    </row>
    <row r="35" spans="1:4" ht="45" x14ac:dyDescent="0.25">
      <c r="A35" s="70">
        <f t="shared" si="0"/>
        <v>4.0399999999999991</v>
      </c>
      <c r="B35" s="80" t="s">
        <v>49</v>
      </c>
      <c r="C35" s="72">
        <f>+(0.2*0.2*0.8)*21</f>
        <v>0.67200000000000015</v>
      </c>
      <c r="D35" s="75" t="s">
        <v>37</v>
      </c>
    </row>
    <row r="36" spans="1:4" ht="45" x14ac:dyDescent="0.25">
      <c r="A36" s="70">
        <f t="shared" si="0"/>
        <v>4.0499999999999989</v>
      </c>
      <c r="B36" s="80" t="s">
        <v>50</v>
      </c>
      <c r="C36" s="72">
        <f>+(0.2*0.2*2.4)*7</f>
        <v>0.67200000000000015</v>
      </c>
      <c r="D36" s="75" t="s">
        <v>37</v>
      </c>
    </row>
    <row r="37" spans="1:4" ht="60" x14ac:dyDescent="0.25">
      <c r="A37" s="70">
        <f t="shared" si="0"/>
        <v>4.0599999999999987</v>
      </c>
      <c r="B37" s="80" t="s">
        <v>51</v>
      </c>
      <c r="C37" s="72">
        <f>(0.15*0.2*97.99)</f>
        <v>2.9396999999999998</v>
      </c>
      <c r="D37" s="73" t="s">
        <v>37</v>
      </c>
    </row>
    <row r="38" spans="1:4" ht="60" x14ac:dyDescent="0.25">
      <c r="A38" s="70">
        <f t="shared" si="0"/>
        <v>4.0699999999999985</v>
      </c>
      <c r="B38" s="71" t="s">
        <v>52</v>
      </c>
      <c r="C38" s="72">
        <f>(0.6*97.99)</f>
        <v>58.793999999999997</v>
      </c>
      <c r="D38" s="75" t="s">
        <v>53</v>
      </c>
    </row>
    <row r="39" spans="1:4" ht="60" x14ac:dyDescent="0.25">
      <c r="A39" s="70">
        <f t="shared" si="0"/>
        <v>4.0799999999999983</v>
      </c>
      <c r="B39" s="71" t="s">
        <v>54</v>
      </c>
      <c r="C39" s="72">
        <f>(0.6*97.99)</f>
        <v>58.793999999999997</v>
      </c>
      <c r="D39" s="75" t="s">
        <v>53</v>
      </c>
    </row>
    <row r="40" spans="1:4" ht="45" x14ac:dyDescent="0.25">
      <c r="A40" s="82">
        <f t="shared" si="0"/>
        <v>4.0899999999999981</v>
      </c>
      <c r="B40" s="71" t="s">
        <v>55</v>
      </c>
      <c r="C40" s="72">
        <f>(3.14*0.0225*2.5)*7</f>
        <v>1.236375</v>
      </c>
      <c r="D40" s="75" t="s">
        <v>37</v>
      </c>
    </row>
    <row r="41" spans="1:4" ht="45" x14ac:dyDescent="0.25">
      <c r="A41" s="82">
        <f t="shared" si="0"/>
        <v>4.0999999999999979</v>
      </c>
      <c r="B41" s="71" t="s">
        <v>56</v>
      </c>
      <c r="C41" s="72">
        <f>(0.3*0.3*0.27)*7</f>
        <v>0.17010000000000003</v>
      </c>
      <c r="D41" s="75" t="s">
        <v>37</v>
      </c>
    </row>
    <row r="42" spans="1:4" ht="45" x14ac:dyDescent="0.25">
      <c r="A42" s="70">
        <f t="shared" si="0"/>
        <v>4.1099999999999977</v>
      </c>
      <c r="B42" s="71" t="s">
        <v>57</v>
      </c>
      <c r="C42" s="72">
        <f>(37.65*0.1)</f>
        <v>3.7650000000000001</v>
      </c>
      <c r="D42" s="75" t="s">
        <v>37</v>
      </c>
    </row>
    <row r="43" spans="1:4" x14ac:dyDescent="0.25">
      <c r="A43" s="83"/>
      <c r="B43" s="83"/>
      <c r="C43" s="83"/>
      <c r="D43" s="83"/>
    </row>
    <row r="44" spans="1:4" ht="15.75" x14ac:dyDescent="0.25">
      <c r="A44" s="78" t="s">
        <v>58</v>
      </c>
      <c r="B44" s="67" t="s">
        <v>59</v>
      </c>
      <c r="C44" s="72"/>
      <c r="D44" s="73"/>
    </row>
    <row r="45" spans="1:4" ht="15.75" x14ac:dyDescent="0.25">
      <c r="A45" s="70">
        <v>5.01</v>
      </c>
      <c r="B45" s="71" t="s">
        <v>60</v>
      </c>
      <c r="C45" s="72">
        <v>455.78</v>
      </c>
      <c r="D45" s="73" t="s">
        <v>61</v>
      </c>
    </row>
    <row r="46" spans="1:4" ht="30" x14ac:dyDescent="0.25">
      <c r="A46" s="84">
        <f>A45+0.01</f>
        <v>5.0199999999999996</v>
      </c>
      <c r="B46" s="71" t="s">
        <v>62</v>
      </c>
      <c r="C46" s="72">
        <v>97.99</v>
      </c>
      <c r="D46" s="79" t="s">
        <v>53</v>
      </c>
    </row>
    <row r="47" spans="1:4" ht="30" x14ac:dyDescent="0.25">
      <c r="A47" s="84">
        <f t="shared" ref="A47:A48" si="1">A46+0.01</f>
        <v>5.0299999999999994</v>
      </c>
      <c r="B47" s="71" t="s">
        <v>63</v>
      </c>
      <c r="C47" s="72">
        <v>342.8</v>
      </c>
      <c r="D47" s="79" t="s">
        <v>53</v>
      </c>
    </row>
    <row r="48" spans="1:4" ht="30" x14ac:dyDescent="0.25">
      <c r="A48" s="84">
        <f t="shared" si="1"/>
        <v>5.0399999999999991</v>
      </c>
      <c r="B48" s="71" t="s">
        <v>64</v>
      </c>
      <c r="C48" s="72">
        <f>37.65*0.1</f>
        <v>3.7650000000000001</v>
      </c>
      <c r="D48" s="79" t="s">
        <v>53</v>
      </c>
    </row>
    <row r="49" spans="1:4" x14ac:dyDescent="0.25">
      <c r="A49" s="85"/>
      <c r="B49" s="83"/>
      <c r="C49" s="83"/>
      <c r="D49" s="83"/>
    </row>
    <row r="50" spans="1:4" ht="30" x14ac:dyDescent="0.25">
      <c r="A50" s="78" t="s">
        <v>65</v>
      </c>
      <c r="B50" s="67" t="s">
        <v>66</v>
      </c>
      <c r="C50" s="72"/>
      <c r="D50" s="73"/>
    </row>
    <row r="51" spans="1:4" ht="30" x14ac:dyDescent="0.25">
      <c r="A51" s="70">
        <v>6.01</v>
      </c>
      <c r="B51" s="71" t="s">
        <v>67</v>
      </c>
      <c r="C51" s="72">
        <f>97.99*1.5</f>
        <v>146.98499999999999</v>
      </c>
      <c r="D51" s="79" t="s">
        <v>53</v>
      </c>
    </row>
    <row r="52" spans="1:4" ht="15.75" x14ac:dyDescent="0.25">
      <c r="A52" s="76"/>
      <c r="B52" s="80"/>
      <c r="C52" s="72"/>
      <c r="D52" s="75"/>
    </row>
    <row r="53" spans="1:4" ht="15.75" x14ac:dyDescent="0.25">
      <c r="A53" s="78" t="s">
        <v>68</v>
      </c>
      <c r="B53" s="67" t="s">
        <v>69</v>
      </c>
      <c r="C53" s="72"/>
      <c r="D53" s="75"/>
    </row>
    <row r="54" spans="1:4" ht="15.75" x14ac:dyDescent="0.25">
      <c r="A54" s="70">
        <v>7.01</v>
      </c>
      <c r="B54" s="71" t="s">
        <v>70</v>
      </c>
      <c r="C54" s="72">
        <v>5</v>
      </c>
      <c r="D54" s="75" t="s">
        <v>32</v>
      </c>
    </row>
    <row r="55" spans="1:4" ht="15.75" x14ac:dyDescent="0.25">
      <c r="A55" s="70">
        <f>A54+0.01</f>
        <v>7.02</v>
      </c>
      <c r="B55" s="80" t="s">
        <v>71</v>
      </c>
      <c r="C55" s="72">
        <v>5</v>
      </c>
      <c r="D55" s="75" t="s">
        <v>32</v>
      </c>
    </row>
    <row r="56" spans="1:4" ht="15.75" x14ac:dyDescent="0.25">
      <c r="A56" s="70">
        <f t="shared" ref="A56:A58" si="2">A55+0.01</f>
        <v>7.0299999999999994</v>
      </c>
      <c r="B56" s="71" t="s">
        <v>72</v>
      </c>
      <c r="C56" s="72">
        <v>50</v>
      </c>
      <c r="D56" s="75" t="s">
        <v>32</v>
      </c>
    </row>
    <row r="57" spans="1:4" ht="15.75" x14ac:dyDescent="0.25">
      <c r="A57" s="70">
        <f t="shared" si="2"/>
        <v>7.0399999999999991</v>
      </c>
      <c r="B57" s="71" t="s">
        <v>73</v>
      </c>
      <c r="C57" s="72">
        <v>20</v>
      </c>
      <c r="D57" s="75" t="s">
        <v>32</v>
      </c>
    </row>
    <row r="58" spans="1:4" ht="15.75" x14ac:dyDescent="0.25">
      <c r="A58" s="70">
        <f t="shared" si="2"/>
        <v>7.0499999999999989</v>
      </c>
      <c r="B58" s="71" t="s">
        <v>74</v>
      </c>
      <c r="C58" s="72">
        <v>1</v>
      </c>
      <c r="D58" s="75" t="s">
        <v>32</v>
      </c>
    </row>
    <row r="59" spans="1:4" ht="15.75" x14ac:dyDescent="0.25">
      <c r="A59" s="86"/>
      <c r="B59" s="87"/>
      <c r="C59" s="72"/>
      <c r="D59" s="75"/>
    </row>
    <row r="60" spans="1:4" ht="15.75" x14ac:dyDescent="0.25">
      <c r="A60" s="67" t="s">
        <v>75</v>
      </c>
      <c r="B60" s="67" t="s">
        <v>76</v>
      </c>
      <c r="C60" s="72"/>
      <c r="D60" s="73"/>
    </row>
    <row r="61" spans="1:4" ht="30" x14ac:dyDescent="0.25">
      <c r="A61" s="70">
        <v>8.01</v>
      </c>
      <c r="B61" s="80" t="s">
        <v>77</v>
      </c>
      <c r="C61" s="72">
        <v>15</v>
      </c>
      <c r="D61" s="79" t="s">
        <v>18</v>
      </c>
    </row>
    <row r="62" spans="1:4" ht="45" x14ac:dyDescent="0.25">
      <c r="A62" s="70">
        <f>A61+0.01</f>
        <v>8.02</v>
      </c>
      <c r="B62" s="80" t="s">
        <v>78</v>
      </c>
      <c r="C62" s="72">
        <v>10</v>
      </c>
      <c r="D62" s="79" t="s">
        <v>18</v>
      </c>
    </row>
    <row r="63" spans="1:4" ht="15.75" x14ac:dyDescent="0.25">
      <c r="A63" s="76"/>
      <c r="B63" s="80"/>
      <c r="C63" s="72"/>
      <c r="D63" s="73"/>
    </row>
    <row r="64" spans="1:4" ht="15.75" x14ac:dyDescent="0.25">
      <c r="A64" s="78" t="s">
        <v>79</v>
      </c>
      <c r="B64" s="67" t="s">
        <v>80</v>
      </c>
      <c r="C64" s="72"/>
      <c r="D64" s="73"/>
    </row>
    <row r="65" spans="1:4" ht="15.75" x14ac:dyDescent="0.25">
      <c r="A65" s="70">
        <v>9.01</v>
      </c>
      <c r="B65" s="71" t="s">
        <v>81</v>
      </c>
      <c r="C65" s="72">
        <v>1</v>
      </c>
      <c r="D65" s="79" t="s">
        <v>32</v>
      </c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LOS CERROS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2025-04-08T14:36:47Z</dcterms:created>
  <dcterms:modified xsi:type="dcterms:W3CDTF">2025-04-08T14:38:20Z</dcterms:modified>
</cp:coreProperties>
</file>